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" sheetId="1" state="visible" r:id="rId2"/>
  </sheets>
  <definedNames>
    <definedName function="false" hidden="false" localSheetId="0" name="_xlnm.Print_Area" vbProcedure="false">ФОРМА!$A$2:$O$140</definedName>
    <definedName function="false" hidden="false" localSheetId="0" name="_xlnm.Print_Titles" vbProcedure="false">ФОРМА!$8:$11</definedName>
    <definedName function="false" hidden="false" localSheetId="0" name="_xlnm.Print_Area" vbProcedure="false">ФОРМА!$A$2:$O$137</definedName>
    <definedName function="false" hidden="false" localSheetId="0" name="_xlnm.Print_Area_0_0" vbProcedure="false">ФОРМА!$A$1:$O$137</definedName>
    <definedName function="false" hidden="false" localSheetId="0" name="_xlnm.Print_Area_0_0_0" vbProcedure="false">ФОРМА!$A$2:$O$127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<sst xmlns="http://schemas.openxmlformats.org/spreadsheetml/2006/main" count="164" uniqueCount="152">
  <si>
    <r>
      <rPr>
        <b val="true"/>
        <sz val="12"/>
        <rFont val="Times New Roman"/>
        <family val="1"/>
        <charset val="1"/>
      </rPr>
      <t xml:space="preserve">  </t>
    </r>
    <r>
      <rPr>
        <b val="true"/>
        <sz val="14"/>
        <rFont val="Times New Roman"/>
        <family val="1"/>
        <charset val="1"/>
      </rPr>
      <t xml:space="preserve">Отчет о реализации мероприятий государственных программ Российской Федерации</t>
    </r>
  </si>
  <si>
    <t xml:space="preserve">Брянская область</t>
  </si>
  <si>
    <t xml:space="preserve">Январь-март 2023 года</t>
  </si>
  <si>
    <t xml:space="preserve">наименование субъекта РФ</t>
  </si>
  <si>
    <t xml:space="preserve">отчетный период
(нарастающим итогом)</t>
  </si>
  <si>
    <t xml:space="preserve">тыс. рублей</t>
  </si>
  <si>
    <t xml:space="preserve">№</t>
  </si>
  <si>
    <t xml:space="preserve">Наименование мероприятия, 
на реализацию которого предоставляются средства федерального бюджета</t>
  </si>
  <si>
    <t xml:space="preserve">Финансирование мероприятия по источникам финансирования:</t>
  </si>
  <si>
    <t xml:space="preserve">Федеральный бюджет</t>
  </si>
  <si>
    <t xml:space="preserve">Областной бюджет </t>
  </si>
  <si>
    <t xml:space="preserve">Бюджеты МО</t>
  </si>
  <si>
    <t xml:space="preserve">Прочие источники</t>
  </si>
  <si>
    <t xml:space="preserve">Фактически предусмотрено 
на текущий год</t>
  </si>
  <si>
    <t xml:space="preserve">Профинан-сировано (поступило средств из ФБ)</t>
  </si>
  <si>
    <t xml:space="preserve">Фактический расход</t>
  </si>
  <si>
    <t xml:space="preserve">%
от профи-нанси-ровано</t>
  </si>
  <si>
    <t xml:space="preserve">Фактически предусмотрено 
на текущий год </t>
  </si>
  <si>
    <t xml:space="preserve">%</t>
  </si>
  <si>
    <t xml:space="preserve">Общая сумма</t>
  </si>
  <si>
    <t xml:space="preserve">ГОСУДАРСТВЕННАЯ ПРОГРАММА РОССИЙСКОЙ ФЕДЕРАЦИИ "РАЗВИТИЕ ЗДРАВООХРАНЕНИЯ"</t>
  </si>
  <si>
    <t xml:space="preserve">Региональный проект "Борьба с сердечно-сосудистыми заболеваниями (Брянская область)" (Субсидии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наблюдении)</t>
  </si>
  <si>
    <t xml:space="preserve">Региональный проект "Борьба с сердечно-сосудистыми заболеваниями (Брянская область)" (Иные межбюджетные трансферты на оснащение оборудованием региональных сосудистых центров и первичных сосудистых отделений)</t>
  </si>
  <si>
    <t xml:space="preserve">Региональный проект "Борьба с онкологическими заболеваниями (Брянская область)" (Иные межбюджетные трансферты на переоснащение медицинских организаций, оказывающих медицинскую помощь больным с онкологическими заболеваниями)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</si>
  <si>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 (Субсидии на новое строительство или реконструкцию детских больниц (корпусов))</t>
  </si>
  <si>
    <t xml:space="preserve"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 (Брянская область)" (Субсидия на реализацию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(ЕГИСЗ)")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</si>
  <si>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капитальные вложения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</si>
  <si>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капитальный ремонт зданий медицинских организаций и их обособленных структурных подразделений, расположенных в том числе в сельской местности, рабочих поселках, поселках городского типа и малых городах с численностью населения до 50 тыс. человек)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</si>
  <si>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приобретение автомобильного транспорта в медицинские организации, оказывающие первичную медико-санитарную помощь, а также в медицинские организации, расположенные в сельской местности, поселках городского типа и малых городах с численностью населения до 50 тыс. человек для доставки пациентов в медицинские организации, медицинских работников до места жительства пациентов, а также для перевозки биологических материалов для исследований, доставки лекарственных препаратов до жителей отдаленных районов)</t>
  </si>
  <si>
    <t xml:space="preserve">Региональный проект «Модернизация первичного звена здравоохранения (Брянская область)» (Субсидия на реализацию региональных проектов модернизации первичного звена здравоохранения): приобретение оборудования в медицинские организации, оказывающие первичную медико-санитарную помощь, а также в медицинские организации, расположенные в сельской местности, поселках городского типа и малых городах с численностью населения до 50 тыс. человек)</t>
  </si>
  <si>
    <t xml:space="preserve">Региональный проект «Старшее поколение (Брянская область)» (Иные межбюджетные трансферты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обслуживания)</t>
  </si>
  <si>
    <t xml:space="preserve">Региональный проект "Укрепление общественного здоровья (Брянская область)" (Субсидия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движений)</t>
  </si>
  <si>
    <t xml:space="preserve">Субсидии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 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</si>
  <si>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 xml:space="preserve">Субсидии в целях развития паллиативной медицинской помощи (Оснащены (переоснащены, дооснащены) медицинские организации, подведомственные органам исполнительной власти субъектов Российской Федерации, имеющие структурные подразделения, оказывающие специализированную паллиативную медицинскую помощь, медицинскими изделиями в соответствии со стандартами оснащения, предусмотренными положением об организации паллиативной медицинской помощи, установленном частью 5 статьи 36 Федерального закона "Об основах здоровья граждан в Российской Федерации")</t>
  </si>
  <si>
    <t xml:space="preserve">Субсидии в целях развития паллиативной медицинской помощи (Пациенты, нуждающиеся в паллиативной медицинской помощи, для купирования тяжелых симптомов заболевания, в том числе для обезболивания, обеспечены лекарственными препаратами, содержащими наркотические средства и психотропные вещества)</t>
  </si>
  <si>
    <t xml:space="preserve">Субсидии в целях развития паллиативной медицинской помощи (Пациенты, нуждающиеся в паллиативной медицинской помощи, обеспечены медицинскими изделиями, предназначенными для поддержания функций органов и систем организма человека, для использования на дому)</t>
  </si>
  <si>
    <t xml:space="preserve">Субсидии в целях развития паллиативной медицинской помощи (Приобретены автомобили в соответствии со стандартом оснащения отделения выездной патронажной паллиативной медицинской помощи взрослым и легковые автомашины в соответствии со стандартом оснащения отделения выездной патронажной паллиативной медицинской помощи детям, предусмотренными положением об организации оказания паллиативной медицинской помощи)</t>
  </si>
  <si>
    <t xml:space="preserve">Субсидии на реализацию мероприятий по предупреждению и борьбе с социально значимыми инфекционными заболеваниями (закупка диагностических средств для выявления и мониторинга лечения лиц, инфицированных вирусами иммунодефицита человека, в том числе в сочетании с вирусами гепатитов B и (или) C)</t>
  </si>
  <si>
    <t xml:space="preserve">Субсидии на реализацию мероприятий по предупреждению и борьбе с социально значимыми инфекционными заболеваниями (закупка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</si>
  <si>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 xml:space="preserve">Субсидии на реализацию мероприятий по предупреждению и борьбе с социально значимыми инфекционными заболеваниями (профилактика ВИЧ-инфекции и гепатитов B и C, в том числе с привлечением к реализации указанных мероприятий социально ориентированных некоммерческих организаций)</t>
  </si>
  <si>
    <t xml:space="preserve"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</si>
  <si>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Субсидии на 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</si>
  <si>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 xml:space="preserve">Субсидии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</si>
  <si>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 xml:space="preserve">Иные межбюджетные трансферты на реализацию отдельных полномочий в области лекарственного обеспечения</t>
  </si>
  <si>
    <t xml:space="preserve">Иные межбюджетные трансферты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</si>
  <si>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 xml:space="preserve">Иные межбюджетные трансферты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 затрат по проведению обязательного медицинского освидетельствования указанных лиц</t>
  </si>
  <si>
    <t xml:space="preserve">ГОСУДАРСТВЕННАЯ ПРОГРАММА РОССИЙСКОЙ ФЕДЕРАЦИИ "РАЗВИТИЕ ОБРАЗОВАНИЯ" </t>
  </si>
  <si>
    <t xml:space="preserve">Региональный проект "Современная школа (Брянская область)" (Субсидия на реализацию мероприятий по содействию созданию в субъектах Российской Федерации новых мест в общеобразовательных организациях)</t>
  </si>
  <si>
    <t xml:space="preserve">Региональный проект "Современная школа (Брянская область)" (Субсидия на модернизацию инфраструктуры общего образования в отдельных субъектах Российской Федерации)</t>
  </si>
  <si>
    <t xml:space="preserve">Региональный проект "Современная школа (Брянская область)" (Субсидии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</si>
  <si>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Региональный проект "Современная школа (Брянская область)" (Единовременные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человек)</t>
  </si>
  <si>
    <t xml:space="preserve">Региональный проект "Успех каждого ребенка (Брянская область)" (Субсидии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организациях)</t>
  </si>
  <si>
    <t xml:space="preserve">Региональный проект "Успех каждого ребенка (Брянская область)" (Субсидии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организациях)</t>
  </si>
  <si>
    <t xml:space="preserve">Региональный проект "Цифровая образовательная среда (Брянская область)" (Обновление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обучающихся)</t>
  </si>
  <si>
    <t xml:space="preserve">Региональный проект "Содействие занятости (Брянская область)" (Субсидии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инди-видуальных предпринимателей, осуществляющих образователь-ную деятельность по образовательным программам дошкольного образования, в том числе адаптированным, и присмотр и уход за детьми)</t>
  </si>
  <si>
    <t xml:space="preserve">Региональный проект "Создание условий для обучения, отдыха и оздоровления детей и молодежи (Брянская область)" (Субсидии на реализацию мероприятий по модернизации школьных систем образования)</t>
  </si>
  <si>
    <t xml:space="preserve">Региональный проект "Патриотическое воспитание граждан Российской Федерации (Брянская область)" (Субсидии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</si>
  <si>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 xml:space="preserve"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</si>
  <si>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</si>
  <si>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Иные межбюджетные трансферты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</si>
  <si>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 xml:space="preserve">ГОСУДАРСТВЕННАЯ ПРОГРАММА РОССИЙСКОЙ ФЕДЕРАЦИИ "СОЦИАЛЬНАЯ ПОДДЕРЖКА ГРАЖДАН"</t>
  </si>
  <si>
    <t xml:space="preserve">Региональный проект "Финансовая поддержка семей при рождении детей (Брянская область)" (Субсидия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лет)</t>
  </si>
  <si>
    <t xml:space="preserve">Субсидии на осуществление ежемесячных выплат на детей в возрасте от 3 до 7 лет включительно</t>
  </si>
  <si>
    <t xml:space="preserve"> Субсидии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</si>
  <si>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 xml:space="preserve">Субсидии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</si>
  <si>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ГОСУДАРСТВЕННАЯ ПРОГРАММА РОССИЙСКОЙ ФЕДЕРАЦИИ "ОБЕСПЕЧЕНИЕ ОБЩЕСТВЕННОГО ПОРЯДКА И ПРОТИВОДЕЙСТВИЕ ПРЕСТУПНОСТИ"</t>
  </si>
  <si>
    <t xml:space="preserve"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</si>
  <si>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</si>
  <si>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 xml:space="preserve">Региональный проект «Жилье (Брянская область)» (Субсидия на стимулирование программ развития жилищного строительства субъектов Российской Федерации (развитие и совершенствование сети автомобильных дорог общего пользования местного значения))</t>
  </si>
  <si>
    <t xml:space="preserve">Региональный проект "Обеспечение устойчивого сокращения непригодного для проживания жилищного фонда (Брянская область)" (Субсидии на обеспечение устойчивого сокращения непригодного для проживания жилищного фонда)</t>
  </si>
  <si>
    <t xml:space="preserve">Региональный проект "Чистая вода (Брянская область)" (Субсидии на строительство и реконструкцию (модернизацию) объектов питьевого водоснабжения)</t>
  </si>
  <si>
    <t xml:space="preserve">Региональный проект "Формирование комфортной городской среды (Брянская область)" (Субсидии на реализацию программ формирования современной городской среды)</t>
  </si>
  <si>
    <t xml:space="preserve">Региональный проект "Формирование комфортной городской среды (Брянская область)" (Иные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среды)</t>
  </si>
  <si>
    <t xml:space="preserve">Субсидии на компенсацию отдельным категориям граждан оплаты взноса на капитальный ремонт общего имущества в многоквартирном доме</t>
  </si>
  <si>
    <t xml:space="preserve">Субсидии на реализацию мероприятий по обеспечению жильем молодых семей</t>
  </si>
  <si>
    <t xml:space="preserve">ГОСУДАРСТВЕННАЯ ПРОГРАММА РОССИЙСКОЙ ФЕДЕРАЦИИ "ОБЕСПЕЧЕНИЕ ОБОРОНОСПОСОБНОСТИ СТРАНЫ" </t>
  </si>
  <si>
    <t xml:space="preserve">Субсидии на реализацию федеральной целевой программы "Увековечение памяти погибших при защите Отечества на 2019 - 2024 годы"</t>
  </si>
  <si>
    <t xml:space="preserve">ГОСУДАРСТВЕННАЯ ПРОГРАММА РОССИЙСКОЙ ФЕДЕРАЦИИ "РАЗВИТИЕ КУЛЬТУРЫ И ТУРИЗМА" </t>
  </si>
  <si>
    <t xml:space="preserve"> Региональный проект "Цифровая культура (Брянская область)" (Иной межбюджетный трансферт на создание виртуальных концертных залов)</t>
  </si>
  <si>
    <t xml:space="preserve">Региональный проект «Культурная среда (Брянская область)» (Субсидия на государственную поддержку отрасли культуры)</t>
  </si>
  <si>
    <t xml:space="preserve"> Региональный проект «Культурная среда (Брянская область)» (Субсидии на развитие сети учреждений культурно-досугового типа)</t>
  </si>
  <si>
    <t xml:space="preserve">Региональный проект «Культурная среда (Брянская область)»  (Субсидии на развитие сети учреждений культурно-досугового типа): капитальные вложения</t>
  </si>
  <si>
    <t xml:space="preserve">Региональный проект «Культурная среда (Брянская область)»  (Субсидии на модернизацию театров юного зрителя и театров кукол): капитальные вложения</t>
  </si>
  <si>
    <t xml:space="preserve">Региональный проект «Культурная среда (Брянская область)» (Иной межбюджетный трансферт на создание модельных муниципальных библиотек)</t>
  </si>
  <si>
    <t xml:space="preserve">Региональный проект «Культурная среда (Брянская область)» (Субсидии на оснащение региональных и муниципальных театров)</t>
  </si>
  <si>
    <t xml:space="preserve">Региональный проект «Культурная среда (Брянская область)» (Субсидии на техническое оснащение  муниципальных и региональных музеев)</t>
  </si>
  <si>
    <t xml:space="preserve">Региональный проект «Культурная среда (Брянская область)» (Субсидии на реконструкцию и капитальный ремонт  региональных и муниципальных музеев)</t>
  </si>
  <si>
    <t xml:space="preserve">Региональный проект «Творческие люди (Брянская область)» (Субсидия на государственную поддержку отрасли культуры)</t>
  </si>
  <si>
    <t xml:space="preserve">Субсидия на обеспечение развития и укрепление материально-технической базы домов культуры в населенных пунктах с числом жителей до 50 тысяч человек в рамках реализации мероприятий федеральной целевой программы "Развитие  культуры " </t>
  </si>
  <si>
    <t xml:space="preserve">Субсидия на поддержку творческой деятельности и техническое оснащение детских и кукольных театров в рамках реализации мероприятий федеральной целевой программы "Развитие культуры" </t>
  </si>
  <si>
    <t xml:space="preserve">Субсидия на государственную поддержку отрасли культуры в рамках реализации мероприятий федеральной целевой программы "Развитие  культуры"(комплектование библиотечных фондов муниципальных и государственных библиотек) </t>
  </si>
  <si>
    <t xml:space="preserve">ГОСУДАРСТВЕННАЯ ПРОГРАММА РОССИЙСКОЙ ФЕДЕРАЦИИ "РАЗВИТИЕ ФИЗИЧЕСКОЙ КУЛЬТУРЫ И СПОРТА"</t>
  </si>
  <si>
    <t xml:space="preserve">Региональный проект "Спорт-норма жизни (Брянская область)"  (Субсидии на оснащение объектов спортивной инфраструктуры спортивно-технологическим оборудованием)</t>
  </si>
  <si>
    <t xml:space="preserve">Региональный проект "Спорт-норма жизни (Брянская область)" (Субсидии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состояние)</t>
  </si>
  <si>
    <t xml:space="preserve">Региональный проект "Спорт-норма жизни (Брянская область)" (Субсидии на государственную поддержку организаций, входящих в систему спортивной подготовки)</t>
  </si>
  <si>
    <t xml:space="preserve">Региональный проект "Спорт-норма жизни (Брянская область)" (Субсидии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спортом)</t>
  </si>
  <si>
    <t xml:space="preserve">ГОСУДАРСТВЕННАЯ ПРОГРАММА РОССИЙСКОЙ ФЕДЕРАЦИИ "ЭКОНОМИЧЕСКОЕ РАЗВИТИЕ И ИННОВАЦИОННАЯ ЭКОНОМИКА" </t>
  </si>
  <si>
    <t xml:space="preserve">Региональный проект «Создание благоприятных условий для осуществления деятельности самозанятыми гражданами (Брянская область)» (Субсидии на государственную поддержку малого и среднего предпринимательства в субъектах Российской Федерации) </t>
  </si>
  <si>
    <t xml:space="preserve">Региональный проект «Акселерация субъектов малого и среднего предпринимательства (Брянская область)» (Субсидии на государственную поддержку малого и среднего предпринимательства в субъектах Российской Федерации)</t>
  </si>
  <si>
    <t xml:space="preserve">Региональный проект «Создание условий для легкого старта и комфортного ведения бизнеса (Брянская область)» (Субсидии на государственную поддержку малого и среднего предпринимательства в субъектах Российской Федерации)</t>
  </si>
  <si>
    <t xml:space="preserve">Региональный проект «Адресная поддержка повышения производительности труда на предприятиях (Брянская область)» (Cубсидия в виде имущественного взноса автономной некоммерческой организации "Региональный центр компетенций в сфере производительности труда Брянской области" в целях достижения результата национального проекта "Производительность труда")</t>
  </si>
  <si>
    <t xml:space="preserve"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ПРОДОВОЛЬСТВИЯ"</t>
  </si>
  <si>
    <t xml:space="preserve">Региональный проект «Акселерация субъектов малого и среднего предпринимательства (Брянская область)» (Субсидии на создание системы поддержки фермеров и развитие сельской кооперации)</t>
  </si>
  <si>
    <t xml:space="preserve">Региональный проект «Стимулирование инвестиционной деятельности в агропромышленном комплексе (Брянская область)» (Иные межбюджетные трансферты на возмещение части затрат на уплату процентов по инвестиционным кредитам (займам) в агропромышленном комплексе)</t>
  </si>
  <si>
    <t xml:space="preserve">Региональный проект "Развитие отраслей и техническая модернизация агропромышленного комплекса (Брянская область)" (Иные межбюджетные трансферты на возмещение производителям зерновых культур части затрат на производство и реализацию зерновых культур)</t>
  </si>
  <si>
    <t xml:space="preserve">Региональный проект "Развитие отраслей и техническая модернизация агропромышленного комплекса (Брянская область)" (Субсидии на стимулирование развития приоритетных подотраслей агропромышленного комплекса и развитие малых форм хозяйствования)</t>
  </si>
  <si>
    <t xml:space="preserve">Региональный проект "Развитие отраслей и техническая модернизация агропромышленного комплекса (Брянская область)" (Субсидии на поддержку сельскохозяйственного производства по отдельным подотраслям растениеводства и животноводства)</t>
  </si>
  <si>
    <t xml:space="preserve">Региональный проект "Развитие отраслей овощеводства и картофелеводства (Брянская область)" (Субсидии на стимулирование увеличения производства картофеля и овощей)</t>
  </si>
  <si>
    <t xml:space="preserve">Региональный проект "Экспорт продукции агропромышленного комплекса (Брянская область)" (Субсидия на государственную поддержку аккредитации ветеринарных лабораторий в национальной системе аккредитации)</t>
  </si>
  <si>
    <t xml:space="preserve"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   </t>
  </si>
  <si>
    <t xml:space="preserve">Региональный проект "Вовлечение в оборот и комплексная мелиорация земель сельскохозяйственного назначения (Брянская область)" (Субсидии на проведение гидромелиоративных, культуротехнических, агролесомелиоративных и фитомелиоративных мероприятий, а также мероприятий в области известкования кислых почв на пашне)</t>
  </si>
  <si>
    <t xml:space="preserve">Региональный проект "Вовлечение в оборот и комплексная мелиорация земель сельскохозяйственного назначения (Брянская область)" (Субсидии на подготовку проектов межевания земельных участков и на проведение кадастровых работ)</t>
  </si>
  <si>
    <t xml:space="preserve">ГОСУДАРСТВЕННАЯ ПРОГРАММА РОССИЙСКОЙ ФЕДЕРАЦИИ  "КОМПЛЕКСНОЕ РАЗВИТИЕ СЕЛЬСКИХ ТЕРРИТОРИЙ"</t>
  </si>
  <si>
    <t xml:space="preserve">Региональный проект "Развитие жилищного строительства на сельских территориях и повышение уровня благоустройства домовладений (Брянская область)" (Субсидии на улучшение жилищных условий граждан, проживающих на сельских территориях)</t>
  </si>
  <si>
    <t xml:space="preserve">Региональный проект "Развитие жилищного строительства на сельских территориях и повышение уровня благоустройства домовладений (Брянская область)" (Субсидии на обеспечение комплексного развития сельских территорий): микрорайон компактной застройки в н.п. Десятуха Стародубского района Брянской области</t>
  </si>
  <si>
    <t xml:space="preserve">Региональный проект "Содействие занятости сельского населения (Брянская область)" (Субсидии на обеспечение комплексного развития сельских территорий)</t>
  </si>
  <si>
    <t xml:space="preserve">Региональный проект "Благоустройство сельских территорий (Брянская область)" (Субсидии на реализацию мероприятий по благоустройству сельских территорий)</t>
  </si>
  <si>
    <t xml:space="preserve">Региональный проект "Развитие транспортной инфраструктуры на сельских территориях (Брянская область)" (Субсидии на развитие транспортной инфраструктуры на сельских территориях)</t>
  </si>
  <si>
    <t xml:space="preserve">ГОСУДАРСТВЕННАЯ ПРОГРАММА РОССИЙСКОЙ ФЕДЕРАЦИИ "ИНФОРМАЦИОННОЕ ОБЩЕСТВО"</t>
  </si>
  <si>
    <t xml:space="preserve">Субсидии на поддержку региональных проектов в сфере информационных технологий</t>
  </si>
  <si>
    <t xml:space="preserve">ГОСУДАРСТВЕННАЯ ПРОГРАММА РОССИЙСКОЙ ФЕДЕРАЦИИ "РАЗВИТИЕ ТРАНСПОРТНОЙ СИСТЕМЫ"</t>
  </si>
  <si>
    <t xml:space="preserve">Региональный проект "Региональная и местная дорожная сеть (Брянская область)" (Субсидия на приведение в нормативное состояние автомобильных дорог и искусственных дорожных сооружений)</t>
  </si>
  <si>
    <t xml:space="preserve">Региональный проект "Общесистемные меры развития дорожного хозяйства (Брянская область)" (Межбюджетные трансферты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человек)</t>
  </si>
  <si>
    <t xml:space="preserve"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</si>
  <si>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ГОСУДАРСТВЕННАЯ ПРОГРАММА РОССИЙСКОЙ ФЕДЕРАЦИИ "СОДЕЙСТВИЕ ЗАНЯТОСТИ НАСЕЛЕНИЯ"</t>
  </si>
  <si>
    <t xml:space="preserve">1</t>
  </si>
  <si>
    <t xml:space="preserve">Региональный проект «Содействие занятости (Брянская область)» (Иные межбюджетные трансферты на организацию профессионального обучения и дополнительного профессионального образования работников промышленных предприятий)</t>
  </si>
  <si>
    <t xml:space="preserve">Региональный проект "Содействие занятости (Брянская область)" (Иные межбюджетные трансферты на реализацию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трудоустройства)</t>
  </si>
  <si>
    <t xml:space="preserve">Региональный проект "Содействие занятости (Брянская область)" (Иные межбюджетные трансферты на реализацию дополнительных мероприятий, направленных на снижение напряженности на рынке труда субъектов Российской Федерации, по организации общественных работ)</t>
  </si>
  <si>
    <t xml:space="preserve">ГОСУДАРСТВЕННАЯ ПРОГРАММА РОССИЙСКОЙ ФЕДЕРАЦИИ "ВОСПРОИЗВОДСТВО И ИСПОЛЬЗОВАНИЕ ПРИРОДНЫХ РЕСУРСОВ"</t>
  </si>
  <si>
    <t xml:space="preserve">Региональный проект «Сохранение уникальных водных объектов (Брянская область)» (Субвенция на улучшение экологического состояния гидрографической сети)</t>
  </si>
  <si>
    <t xml:space="preserve">ГОСУДАРСТВЕННАЯ ПРОГРАММА РОССИЙСКОЙ ФЕДЕРАЦИИ "ОХРАНА ОКРУЖАЮЩЕЙ СРЕДЫ"</t>
  </si>
  <si>
    <t xml:space="preserve">Региональный проект «Чистая страна (Брянская область)» (Субсидии на ликвидацию несанкционированных свалок в границах городов и наиболее опасных объектов накопленного экологического вреда окружающей среде)</t>
  </si>
  <si>
    <t xml:space="preserve">ГОСУДАРСТВЕННАЯ ПРОГРАММА РОССИЙСКОЙ ФЕДЕРАЦИИ "РАЗВИТИЕ ЛЕСНОГО ХОЗЯЙСТВА" </t>
  </si>
  <si>
    <t xml:space="preserve">Региональный проект «Сохранение лесов (Брянская область)»  (Субвенция на увеличение площади лесовосстановления)</t>
  </si>
  <si>
    <t xml:space="preserve">2</t>
  </si>
  <si>
    <t xml:space="preserve">Региональный проект «Сохранение лесов (Брянская область)»  (Субвенция на оснащение специализированных учреждений органов государственной влсти субъектов РФ лесопожарной техникой и оборудованием для проведения комплекса мероприятий по охране лесов от пожаров)</t>
  </si>
  <si>
    <t xml:space="preserve">ГОСУДАРСТВЕННАЯ ПРОГРАММА РОССИЙСКОЙ ФЕДЕРАЦИИ "НАЦИОНАЛЬНАЯ СИСТЕМА ПРОСТРАНСТВЕННЫХ ДАННЫХ"</t>
  </si>
  <si>
    <t xml:space="preserve">Субсидии на проведение комплексных кадастровых работ</t>
  </si>
  <si>
    <t xml:space="preserve">ГОСУДАРСТВЕННАЯ ПРОГРАММА РОССИЙСКОЙ ФЕДЕРАЦИИ "РЕАЛИЗАЦИЯ ГОСУДАРСТВЕННОЙ НАЦИОНАЛЬНОЙ ПОЛИТИКИ"</t>
  </si>
  <si>
    <t xml:space="preserve"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</si>
  <si>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 xml:space="preserve">ГОСУДАРСТВЕННАЯ ПРОГРАММА РОССИЙСКОЙ ФЕДЕРАЦИИ "ДОСТУПНАЯ СРЕДА"</t>
  </si>
  <si>
    <t xml:space="preserve">Субсидии на реализацию мероприятий субъектов Российской Федерации в сфере реабилитации и абилитации инвалидов (по департменту семьи, социальной и демографической политики Брянской области)</t>
  </si>
  <si>
    <t xml:space="preserve">Субсидии на реализацию мероприятий субъектов Российской Федерации в сфере реабилитации и абилитации инвалидов (по департаменту образования и науки Брянской области)</t>
  </si>
  <si>
    <t xml:space="preserve">3</t>
  </si>
  <si>
    <t xml:space="preserve">Субсидии на реализацию мероприятий субъектов Российской Федерации в сфере реабилитации и абилитации инвалидов (по департаменту здравоохранения Брянской области)</t>
  </si>
  <si>
    <t xml:space="preserve">4</t>
  </si>
  <si>
    <t xml:space="preserve">Субсидии на реализацию мероприятий субъектов Российской Федерации в сфере реабилитации и абилитации инвалидов (по управлению государственной службы по труду и занятости населения Брянской области)</t>
  </si>
  <si>
    <t xml:space="preserve">5</t>
  </si>
  <si>
    <t xml:space="preserve">Субсидии на мероприятия государственной программы Российской Федерации "Доступная среда"</t>
  </si>
  <si>
    <t xml:space="preserve">Директор департамента экономического развития Брянской области</t>
  </si>
  <si>
    <t xml:space="preserve">М.А. Ерохин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</si>
</sst>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"/>
    <numFmt numFmtId="167" formatCode="0%"/>
    <numFmt numFmtId="168" formatCode="@"/>
  </numFmts>
  <fonts count="26">
    <font>
      <sz val="14"/>
      <name val="Times New Roman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 Cyr"/>
      <family val="0"/>
      <charset val="1"/>
    </font>
    <font>
      <b val="true"/>
      <sz val="10"/>
      <color rgb="FF000000"/>
      <name val="Arial Cyr"/>
      <family val="0"/>
      <charset val="1"/>
    </font>
    <font>
      <u val="single"/>
      <sz val="10"/>
      <color rgb="FF0000FF"/>
      <name val="Arial Cyr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0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sz val="12"/>
      <name val="Times New Roman"/>
      <family val="1"/>
      <charset val="1"/>
    </font>
    <font>
      <u val="single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1"/>
    </font>
    <font>
      <sz val="11"/>
      <name val="Times New Roman"/>
      <family val="1"/>
      <charset val="204"/>
    </font>
    <font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D8CE"/>
        <bgColor rgb="FFDDDDDD"/>
      </patternFill>
    </fill>
    <fill>
      <patternFill patternType="solid">
        <fgColor rgb="FFDDDDDD"/>
        <bgColor rgb="FFFFD8CE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hair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5" fillId="0" borderId="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2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7" fillId="2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3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3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3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14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8" fontId="11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4" fillId="0" borderId="1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11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1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1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24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26" xfId="20"/>
    <cellStyle name="xl32" xfId="21"/>
    <cellStyle name="Гиперссылка 2" xfId="22"/>
    <cellStyle name="Обычный 2" xfId="23"/>
    <cellStyle name="Обычный 2 2" xfId="24"/>
    <cellStyle name="Обычный 2 3" xfId="25"/>
    <cellStyle name="Обычный 3" xfId="26"/>
    <cellStyle name="Обычный 3 2" xfId="27"/>
    <cellStyle name="Обычный 4" xfId="28"/>
    <cellStyle name="Обычный 4 2" xfId="29"/>
    <cellStyle name="Обычный 5" xfId="30"/>
    <cellStyle name="Обычный 6" xfId="3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FFCC"/>
    <pageSetUpPr fitToPage="true"/>
  </sheetPr>
  <dimension ref="A1:AMJ167"/>
  <sheetViews>
    <sheetView showFormulas="false" showGridLines="true" showRowColHeaders="true" showZeros="true" rightToLeft="false" tabSelected="true" showOutlineSymbols="true" defaultGridColor="true" view="normal" topLeftCell="A58" colorId="64" zoomScale="62" zoomScaleNormal="62" zoomScalePageLayoutView="100" workbookViewId="0">
      <selection pane="topLeft" activeCell="M60" activeCellId="0" sqref="M60:N60"/>
    </sheetView>
  </sheetViews>
  <sheetFormatPr defaultColWidth="9.1796875" defaultRowHeight="12.8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2" width="27.39"/>
    <col collapsed="false" customWidth="true" hidden="false" outlineLevel="0" max="3" min="3" style="3" width="11.43"/>
    <col collapsed="false" customWidth="true" hidden="false" outlineLevel="0" max="5" min="4" style="3" width="11.82"/>
    <col collapsed="false" customWidth="true" hidden="false" outlineLevel="0" max="6" min="6" style="4" width="7.46"/>
    <col collapsed="false" customWidth="true" hidden="false" outlineLevel="0" max="7" min="7" style="3" width="11.82"/>
    <col collapsed="false" customWidth="true" hidden="false" outlineLevel="0" max="8" min="8" style="3" width="10.18"/>
    <col collapsed="false" customWidth="true" hidden="false" outlineLevel="0" max="9" min="9" style="4" width="7.64"/>
    <col collapsed="false" customWidth="true" hidden="false" outlineLevel="0" max="10" min="10" style="3" width="11.82"/>
    <col collapsed="false" customWidth="true" hidden="false" outlineLevel="0" max="11" min="11" style="3" width="8.45"/>
    <col collapsed="false" customWidth="true" hidden="false" outlineLevel="0" max="12" min="12" style="4" width="10.18"/>
    <col collapsed="false" customWidth="true" hidden="false" outlineLevel="0" max="13" min="13" style="3" width="11.17"/>
    <col collapsed="false" customWidth="true" hidden="false" outlineLevel="0" max="14" min="14" style="3" width="10.18"/>
    <col collapsed="false" customWidth="true" hidden="false" outlineLevel="0" max="15" min="15" style="4" width="5.54"/>
    <col collapsed="false" customWidth="false" hidden="false" outlineLevel="0" max="1012" min="16" style="2" width="9.18"/>
    <col collapsed="false" customWidth="false" hidden="false" outlineLevel="0" max="1022" min="1013" style="5" width="9.18"/>
    <col collapsed="false" customWidth="false" hidden="false" outlineLevel="0" max="1024" min="1023" style="5" width="9.14"/>
  </cols>
  <sheetData>
    <row r="1" customFormat="false" ht="12.8" hidden="false" customHeight="true" outlineLevel="0" collapsed="false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customFormat="false" ht="19.7" hidden="false" customHeight="true" outlineLevel="0" collapsed="false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Format="false" ht="19.7" hidden="false" customHeight="true" outlineLevel="0" collapsed="false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="17" customFormat="true" ht="17.35" hidden="false" customHeight="true" outlineLevel="0" collapsed="false">
      <c r="A4" s="11"/>
      <c r="B4" s="9"/>
      <c r="C4" s="12"/>
      <c r="D4" s="13" t="s">
        <v>1</v>
      </c>
      <c r="E4" s="13"/>
      <c r="F4" s="14"/>
      <c r="G4" s="15" t="s">
        <v>2</v>
      </c>
      <c r="H4" s="15"/>
      <c r="I4" s="15"/>
      <c r="J4" s="16"/>
      <c r="K4" s="16"/>
      <c r="L4" s="10"/>
      <c r="M4" s="16"/>
      <c r="N4" s="16"/>
      <c r="O4" s="10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customFormat="false" ht="40.75" hidden="false" customHeight="true" outlineLevel="0" collapsed="false">
      <c r="A5" s="18"/>
      <c r="B5" s="9"/>
      <c r="C5" s="12"/>
      <c r="D5" s="19" t="s">
        <v>3</v>
      </c>
      <c r="E5" s="19"/>
      <c r="F5" s="20"/>
      <c r="G5" s="21" t="s">
        <v>4</v>
      </c>
      <c r="H5" s="21"/>
      <c r="I5" s="21"/>
      <c r="J5" s="16"/>
      <c r="K5" s="16"/>
      <c r="L5" s="10"/>
      <c r="M5" s="16"/>
      <c r="N5" s="16"/>
      <c r="O5" s="10"/>
    </row>
    <row r="6" customFormat="false" ht="40.75" hidden="false" customHeight="true" outlineLevel="0" collapsed="false">
      <c r="A6" s="18"/>
      <c r="B6" s="9"/>
      <c r="C6" s="12"/>
      <c r="D6" s="19"/>
      <c r="E6" s="19"/>
      <c r="F6" s="20"/>
      <c r="G6" s="21"/>
      <c r="H6" s="21"/>
      <c r="I6" s="21"/>
      <c r="J6" s="16"/>
      <c r="K6" s="16"/>
      <c r="L6" s="10"/>
      <c r="M6" s="16"/>
      <c r="N6" s="16"/>
      <c r="O6" s="10"/>
    </row>
    <row r="7" customFormat="false" ht="12.8" hidden="false" customHeight="false" outlineLevel="0" collapsed="false">
      <c r="L7" s="22"/>
      <c r="O7" s="23" t="s">
        <v>5</v>
      </c>
    </row>
    <row r="8" customFormat="false" ht="14.8" hidden="false" customHeight="true" outlineLevel="0" collapsed="false">
      <c r="A8" s="24" t="s">
        <v>6</v>
      </c>
      <c r="B8" s="24" t="s">
        <v>7</v>
      </c>
      <c r="C8" s="24" t="s">
        <v>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customFormat="false" ht="27.8" hidden="false" customHeight="true" outlineLevel="0" collapsed="false">
      <c r="A9" s="24"/>
      <c r="B9" s="24"/>
      <c r="C9" s="24" t="s">
        <v>9</v>
      </c>
      <c r="D9" s="24"/>
      <c r="E9" s="24"/>
      <c r="F9" s="24"/>
      <c r="G9" s="24" t="s">
        <v>10</v>
      </c>
      <c r="H9" s="24"/>
      <c r="I9" s="24"/>
      <c r="J9" s="24" t="s">
        <v>11</v>
      </c>
      <c r="K9" s="24"/>
      <c r="L9" s="24"/>
      <c r="M9" s="24" t="s">
        <v>12</v>
      </c>
      <c r="N9" s="24"/>
      <c r="O9" s="24"/>
    </row>
    <row r="10" customFormat="false" ht="44.55" hidden="false" customHeight="false" outlineLevel="0" collapsed="false">
      <c r="A10" s="24"/>
      <c r="B10" s="24"/>
      <c r="C10" s="25" t="s">
        <v>13</v>
      </c>
      <c r="D10" s="26" t="s">
        <v>14</v>
      </c>
      <c r="E10" s="27" t="s">
        <v>15</v>
      </c>
      <c r="F10" s="28" t="s">
        <v>16</v>
      </c>
      <c r="G10" s="25" t="s">
        <v>17</v>
      </c>
      <c r="H10" s="27" t="s">
        <v>15</v>
      </c>
      <c r="I10" s="28" t="s">
        <v>18</v>
      </c>
      <c r="J10" s="25" t="s">
        <v>13</v>
      </c>
      <c r="K10" s="27" t="s">
        <v>15</v>
      </c>
      <c r="L10" s="28" t="s">
        <v>18</v>
      </c>
      <c r="M10" s="25" t="s">
        <v>13</v>
      </c>
      <c r="N10" s="27" t="s">
        <v>15</v>
      </c>
      <c r="O10" s="28" t="s">
        <v>18</v>
      </c>
    </row>
    <row r="11" s="35" customFormat="true" ht="12.8" hidden="false" customHeight="false" outlineLevel="0" collapsed="false">
      <c r="A11" s="29" t="n">
        <v>1</v>
      </c>
      <c r="B11" s="30" t="n">
        <v>4</v>
      </c>
      <c r="C11" s="31" t="n">
        <v>8</v>
      </c>
      <c r="D11" s="32" t="n">
        <v>9</v>
      </c>
      <c r="E11" s="33" t="n">
        <v>10</v>
      </c>
      <c r="F11" s="34" t="n">
        <v>11</v>
      </c>
      <c r="G11" s="31" t="n">
        <v>12</v>
      </c>
      <c r="H11" s="33" t="n">
        <v>13</v>
      </c>
      <c r="I11" s="34" t="n">
        <v>14</v>
      </c>
      <c r="J11" s="31" t="n">
        <v>15</v>
      </c>
      <c r="K11" s="33" t="n">
        <v>16</v>
      </c>
      <c r="L11" s="34" t="n">
        <v>17</v>
      </c>
      <c r="M11" s="31" t="n">
        <v>18</v>
      </c>
      <c r="N11" s="33" t="n">
        <v>19</v>
      </c>
      <c r="O11" s="34" t="n">
        <v>20</v>
      </c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customFormat="false" ht="25.25" hidden="false" customHeight="true" outlineLevel="0" collapsed="false">
      <c r="A12" s="36"/>
      <c r="B12" s="37" t="s">
        <v>19</v>
      </c>
      <c r="C12" s="38" t="n">
        <f aca="false">C13+C39+C53+C58+C60+C68+C70+C84+C89+C94+C102+C105+C111+C113+C117+C121+C125+C128+C130+C132+C123</f>
        <v>21652296.126249</v>
      </c>
      <c r="D12" s="38" t="n">
        <f aca="false">D13+D39+D53+D58+D60+D68+D70+D84+D89+D94+D102+D105+D111+D113+D117+D121+D125+D128+D130+D132+D123</f>
        <v>3364421.1588</v>
      </c>
      <c r="E12" s="38" t="n">
        <f aca="false">E13+E39+E53+E58+E60+E68+E70+E84+E89+E94+E102+E105+E111+E113+E117+E121+E125+E128+E130+E132+E123</f>
        <v>3364421.1588</v>
      </c>
      <c r="F12" s="39" t="n">
        <f aca="false">E12/D12</f>
        <v>1</v>
      </c>
      <c r="G12" s="38" t="n">
        <f aca="false">G13+G39+G53+G58+G60+G68+G70+G84+G89+G94+G102+G105+G111+G113+G117+G121+G125+G128+G130+G132+G123</f>
        <v>1532936.889</v>
      </c>
      <c r="H12" s="38" t="n">
        <f aca="false">H13+H39+H53+H58+H60+H68+H70+H84+H89+H94+H102+H105+H111+H113+H117+H121+H125+H128+H130+H132+H123</f>
        <v>450027.40812</v>
      </c>
      <c r="I12" s="39" t="n">
        <f aca="false">H12/G12</f>
        <v>0.293572038972571</v>
      </c>
      <c r="J12" s="38" t="n">
        <f aca="false">J13+J39+J53+J58+J60+J68+J70+J84+J89+J94+J102+J105+J111+J113+J117+J121+J125+J128+J130+J132+J123</f>
        <v>91585.0472210101</v>
      </c>
      <c r="K12" s="38" t="n">
        <f aca="false">K13+K39+K53+K58+K60+K68+K70+K84+K89+K94+K102+K105+K111+K113+K117+K121+K125+K128+K130+K132+K123</f>
        <v>20543.96114</v>
      </c>
      <c r="L12" s="39" t="n">
        <f aca="false">K12/J12</f>
        <v>0.224315669024267</v>
      </c>
      <c r="M12" s="38" t="n">
        <f aca="false">M13+M39+M53+M58+M60+M68+M70+M84+M89+M94+M102+M105+M111+M113+M117+M121+M125+M128+M130+M132+M123</f>
        <v>5723.63465</v>
      </c>
      <c r="N12" s="38" t="n">
        <f aca="false">N13+N39+N53+N58+N60+N68+N70+N84+N89+N94+N102+N105+N111+N113+N117+N121+N125+N128+N130+N132+N123</f>
        <v>0</v>
      </c>
      <c r="O12" s="39" t="n">
        <f aca="false">N12/M12</f>
        <v>0</v>
      </c>
    </row>
    <row r="13" s="44" customFormat="true" ht="40.8" hidden="false" customHeight="true" outlineLevel="0" collapsed="false">
      <c r="A13" s="40" t="n">
        <v>1</v>
      </c>
      <c r="B13" s="41" t="s">
        <v>20</v>
      </c>
      <c r="C13" s="42" t="n">
        <f aca="false">C14+C15+C16+C17+C18+C19+C20+C21+C22+C23+C24+C25+C26+C27+C28+C29+C30+C31+C32+C33+C34+C35+C36+C37+C38</f>
        <v>2855621.3</v>
      </c>
      <c r="D13" s="42" t="n">
        <f aca="false">D14+D15+D16+D17+D18+D19+D20+D21+D22+D23+D24+D25+D26+D27+D28+D29+D30+D31+D32+D33+D34+D35+D36+D37+D38</f>
        <v>551091.11423</v>
      </c>
      <c r="E13" s="42" t="n">
        <f aca="false">E14+E15+E16+E17+E18+E19+E20+E21+E22+E23+E24+E25+E26+E27+E28+E29+E30+E31+E32+E33+E34+E35+E36+E37+E38</f>
        <v>551091.11423</v>
      </c>
      <c r="F13" s="43" t="n">
        <f aca="false">E13/D13</f>
        <v>1</v>
      </c>
      <c r="G13" s="42" t="n">
        <f aca="false">G14+G15+G16+G17+G18+G19+G20+G21+G22+G23+G24+G25+G26+G27+G28+G29+G30+G31+G32+G33+G34+G35+G36+G37+G38</f>
        <v>578133.83278</v>
      </c>
      <c r="H13" s="42" t="n">
        <f aca="false">H14+H15+H16+H17+H18+H19+H20+H21+H22+H23+H24+H25+H26+H27+H28+H29+H30+H31+H32+H33+H34+H35+H36+H37+H38</f>
        <v>42073.61797</v>
      </c>
      <c r="I13" s="43" t="n">
        <f aca="false">H13/G13</f>
        <v>0.0727748759619997</v>
      </c>
      <c r="J13" s="42" t="n">
        <f aca="false">J14+J15+J16+J17+J18+J19+J20+J21+J22+J23+J24+J25+J26+J27+J28+J29+J30+J31+J32+J33+J34+J35+J36+J37+J38</f>
        <v>0</v>
      </c>
      <c r="K13" s="42" t="n">
        <f aca="false">K14+K15+K16+K17+K18+K19+K20+K21+K22+K23+K24+K25+K26+K27+K28+K29+K30+K31+K32+K33+K34+K35+K36+K37+K38</f>
        <v>0</v>
      </c>
      <c r="L13" s="43" t="n">
        <v>0</v>
      </c>
      <c r="M13" s="42" t="n">
        <f aca="false">M14+M15+M16+M17+M18+M19+M20+M21+M22+M23+M24+M25+M26+M27+M28+M29+M30+M31+M32+M33+M34+M35+M36+M37+M38</f>
        <v>0</v>
      </c>
      <c r="N13" s="42" t="n">
        <f aca="false">N14+N15+N16+N17+N18+N19+N20+N21+N22+N23+N24+N25+N26+N27+N28+N29+N30+N31+N32+N33+N34+N35+N36+N37+N38</f>
        <v>0</v>
      </c>
      <c r="O13" s="43" t="n">
        <v>0</v>
      </c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="44" customFormat="true" ht="111.9" hidden="false" customHeight="true" outlineLevel="0" collapsed="false">
      <c r="A14" s="45" t="n">
        <v>1</v>
      </c>
      <c r="B14" s="46" t="s">
        <v>21</v>
      </c>
      <c r="C14" s="47" t="n">
        <v>107947</v>
      </c>
      <c r="D14" s="47" t="n">
        <v>105923.18554</v>
      </c>
      <c r="E14" s="47" t="n">
        <v>105923.18554</v>
      </c>
      <c r="F14" s="48" t="n">
        <f aca="false">E14/D14</f>
        <v>1</v>
      </c>
      <c r="G14" s="47" t="n">
        <v>1090.374</v>
      </c>
      <c r="H14" s="47" t="n">
        <v>1069.93142</v>
      </c>
      <c r="I14" s="48" t="n">
        <f aca="false">H14/G14</f>
        <v>0.981251772327663</v>
      </c>
      <c r="J14" s="47" t="n">
        <v>0</v>
      </c>
      <c r="K14" s="47" t="n">
        <v>0</v>
      </c>
      <c r="L14" s="48" t="n">
        <v>0</v>
      </c>
      <c r="M14" s="47" t="n">
        <v>0</v>
      </c>
      <c r="N14" s="47" t="n">
        <v>0</v>
      </c>
      <c r="O14" s="48" t="n">
        <v>0</v>
      </c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="44" customFormat="true" ht="90.95" hidden="false" customHeight="true" outlineLevel="0" collapsed="false">
      <c r="A15" s="45" t="n">
        <v>2</v>
      </c>
      <c r="B15" s="46" t="s">
        <v>22</v>
      </c>
      <c r="C15" s="47" t="n">
        <v>84745.3</v>
      </c>
      <c r="D15" s="47" t="n">
        <v>21186.325</v>
      </c>
      <c r="E15" s="47" t="n">
        <v>21186.325</v>
      </c>
      <c r="F15" s="48" t="n">
        <f aca="false">E15/D15</f>
        <v>1</v>
      </c>
      <c r="G15" s="47" t="n">
        <v>0</v>
      </c>
      <c r="H15" s="47" t="n">
        <v>0</v>
      </c>
      <c r="I15" s="48" t="n">
        <v>0</v>
      </c>
      <c r="J15" s="47" t="n">
        <v>0</v>
      </c>
      <c r="K15" s="47" t="n">
        <v>0</v>
      </c>
      <c r="L15" s="48" t="n">
        <v>0</v>
      </c>
      <c r="M15" s="47" t="n">
        <v>0</v>
      </c>
      <c r="N15" s="47" t="n">
        <v>0</v>
      </c>
      <c r="O15" s="48" t="n">
        <v>0</v>
      </c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="44" customFormat="true" ht="102.6" hidden="false" customHeight="true" outlineLevel="0" collapsed="false">
      <c r="A16" s="45" t="n">
        <v>3</v>
      </c>
      <c r="B16" s="46" t="s">
        <v>23</v>
      </c>
      <c r="C16" s="47" t="n">
        <v>62899.6</v>
      </c>
      <c r="D16" s="47" t="n">
        <v>15724.75</v>
      </c>
      <c r="E16" s="47" t="n">
        <v>15724.75</v>
      </c>
      <c r="F16" s="48" t="n">
        <f aca="false">E16/D16</f>
        <v>1</v>
      </c>
      <c r="G16" s="47" t="n">
        <v>0</v>
      </c>
      <c r="H16" s="47" t="n">
        <v>0</v>
      </c>
      <c r="I16" s="48" t="n">
        <v>0</v>
      </c>
      <c r="J16" s="47" t="n">
        <v>0</v>
      </c>
      <c r="K16" s="47" t="n">
        <v>0</v>
      </c>
      <c r="L16" s="48" t="n">
        <v>0</v>
      </c>
      <c r="M16" s="47" t="n">
        <v>0</v>
      </c>
      <c r="N16" s="47" t="n">
        <v>0</v>
      </c>
      <c r="O16" s="48" t="n">
        <v>0</v>
      </c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customFormat="false" ht="99.1" hidden="false" customHeight="true" outlineLevel="0" collapsed="false">
      <c r="A17" s="45" t="n">
        <v>4</v>
      </c>
      <c r="B17" s="46" t="s">
        <v>24</v>
      </c>
      <c r="C17" s="47" t="n">
        <v>1136977.7</v>
      </c>
      <c r="D17" s="47" t="n">
        <v>25290.51175</v>
      </c>
      <c r="E17" s="47" t="n">
        <v>25290.51175</v>
      </c>
      <c r="F17" s="48" t="n">
        <f aca="false">E17/D17</f>
        <v>1</v>
      </c>
      <c r="G17" s="47" t="n">
        <v>430033.74701</v>
      </c>
      <c r="H17" s="47" t="n">
        <v>9647.80838</v>
      </c>
      <c r="I17" s="48" t="n">
        <f aca="false">H17/G17</f>
        <v>0.0224350029435612</v>
      </c>
      <c r="J17" s="47" t="n">
        <v>0</v>
      </c>
      <c r="K17" s="47" t="n">
        <v>0</v>
      </c>
      <c r="L17" s="48" t="n">
        <v>0</v>
      </c>
      <c r="M17" s="47" t="n">
        <v>0</v>
      </c>
      <c r="N17" s="47" t="n">
        <v>0</v>
      </c>
      <c r="O17" s="48" t="n">
        <v>0</v>
      </c>
    </row>
    <row r="18" customFormat="false" ht="151.55" hidden="false" customHeight="true" outlineLevel="0" collapsed="false">
      <c r="A18" s="45" t="n">
        <v>5</v>
      </c>
      <c r="B18" s="46" t="s">
        <v>25</v>
      </c>
      <c r="C18" s="47" t="n">
        <v>54913</v>
      </c>
      <c r="D18" s="47" t="n">
        <v>0</v>
      </c>
      <c r="E18" s="47" t="n">
        <v>0</v>
      </c>
      <c r="F18" s="48" t="n">
        <v>0</v>
      </c>
      <c r="G18" s="47" t="n">
        <v>554.700000000004</v>
      </c>
      <c r="H18" s="47" t="n">
        <v>0</v>
      </c>
      <c r="I18" s="48" t="n">
        <f aca="false">H18/G18</f>
        <v>0</v>
      </c>
      <c r="J18" s="47" t="n">
        <v>0</v>
      </c>
      <c r="K18" s="47" t="n">
        <v>0</v>
      </c>
      <c r="L18" s="48" t="n">
        <v>0</v>
      </c>
      <c r="M18" s="47" t="n">
        <v>0</v>
      </c>
      <c r="N18" s="47" t="n">
        <v>0</v>
      </c>
      <c r="O18" s="48" t="n">
        <v>0</v>
      </c>
    </row>
    <row r="19" customFormat="false" ht="76.95" hidden="false" customHeight="true" outlineLevel="0" collapsed="false">
      <c r="A19" s="45" t="n">
        <v>6</v>
      </c>
      <c r="B19" s="46" t="s">
        <v>26</v>
      </c>
      <c r="C19" s="47" t="n">
        <v>757626.5</v>
      </c>
      <c r="D19" s="47" t="n">
        <v>49808.52831</v>
      </c>
      <c r="E19" s="47" t="n">
        <v>49808.52831</v>
      </c>
      <c r="F19" s="48" t="n">
        <f aca="false">E19/D19</f>
        <v>1</v>
      </c>
      <c r="G19" s="47" t="n">
        <v>17438.97543</v>
      </c>
      <c r="H19" s="47" t="n">
        <v>1146.4879</v>
      </c>
      <c r="I19" s="48" t="n">
        <f aca="false">H19/G19</f>
        <v>0.0657428473709364</v>
      </c>
      <c r="J19" s="47" t="n">
        <v>0</v>
      </c>
      <c r="K19" s="47" t="n">
        <v>0</v>
      </c>
      <c r="L19" s="48" t="n">
        <v>0</v>
      </c>
      <c r="M19" s="47" t="n">
        <v>0</v>
      </c>
      <c r="N19" s="47" t="n">
        <v>0</v>
      </c>
      <c r="O19" s="48" t="n">
        <v>0</v>
      </c>
    </row>
    <row r="20" customFormat="false" ht="158.55" hidden="false" customHeight="true" outlineLevel="0" collapsed="false">
      <c r="A20" s="45" t="n">
        <v>7</v>
      </c>
      <c r="B20" s="46" t="s">
        <v>27</v>
      </c>
      <c r="C20" s="47" t="n">
        <v>62997.88536</v>
      </c>
      <c r="D20" s="47" t="n">
        <v>53561.78911</v>
      </c>
      <c r="E20" s="47" t="n">
        <v>53561.78911</v>
      </c>
      <c r="F20" s="48" t="n">
        <f aca="false">E20/D20</f>
        <v>1</v>
      </c>
      <c r="G20" s="47" t="n">
        <v>1482.12234</v>
      </c>
      <c r="H20" s="47" t="n">
        <v>1260.12363</v>
      </c>
      <c r="I20" s="48" t="n">
        <f aca="false">H20/G20</f>
        <v>0.850215664383008</v>
      </c>
      <c r="J20" s="47" t="n">
        <v>0</v>
      </c>
      <c r="K20" s="47" t="n">
        <v>0</v>
      </c>
      <c r="L20" s="48" t="n">
        <v>0</v>
      </c>
      <c r="M20" s="47" t="n">
        <v>0</v>
      </c>
      <c r="N20" s="47" t="n">
        <v>0</v>
      </c>
      <c r="O20" s="48" t="n">
        <v>0</v>
      </c>
    </row>
    <row r="21" customFormat="false" ht="250.65" hidden="false" customHeight="true" outlineLevel="0" collapsed="false">
      <c r="A21" s="45" t="n">
        <v>8</v>
      </c>
      <c r="B21" s="46" t="s">
        <v>28</v>
      </c>
      <c r="C21" s="47" t="n">
        <v>17545.64</v>
      </c>
      <c r="D21" s="47" t="n">
        <v>15855.88247</v>
      </c>
      <c r="E21" s="47" t="n">
        <v>15855.88247</v>
      </c>
      <c r="F21" s="48" t="n">
        <f aca="false">E21/D21</f>
        <v>1</v>
      </c>
      <c r="G21" s="47" t="n">
        <v>404.360000000001</v>
      </c>
      <c r="H21" s="47" t="n">
        <v>365.41753</v>
      </c>
      <c r="I21" s="48" t="n">
        <f aca="false">H21/G21</f>
        <v>0.903693565139973</v>
      </c>
      <c r="J21" s="47" t="n">
        <v>0</v>
      </c>
      <c r="K21" s="47" t="n">
        <v>0</v>
      </c>
      <c r="L21" s="48" t="n">
        <v>0</v>
      </c>
      <c r="M21" s="47" t="n">
        <v>0</v>
      </c>
      <c r="N21" s="47" t="n">
        <v>0</v>
      </c>
      <c r="O21" s="48" t="n">
        <v>0</v>
      </c>
    </row>
    <row r="22" customFormat="false" ht="165.55" hidden="false" customHeight="true" outlineLevel="0" collapsed="false">
      <c r="A22" s="45" t="n">
        <v>9</v>
      </c>
      <c r="B22" s="46" t="s">
        <v>29</v>
      </c>
      <c r="C22" s="47" t="n">
        <v>195082.77464</v>
      </c>
      <c r="D22" s="47" t="n">
        <v>147629.44313</v>
      </c>
      <c r="E22" s="47" t="n">
        <v>147629.44313</v>
      </c>
      <c r="F22" s="48" t="n">
        <f aca="false">E22/D22</f>
        <v>1</v>
      </c>
      <c r="G22" s="47" t="n">
        <v>4480.8</v>
      </c>
      <c r="H22" s="47" t="n">
        <v>3390.89946</v>
      </c>
      <c r="I22" s="48" t="n">
        <f aca="false">H22/G22</f>
        <v>0.756762064809855</v>
      </c>
      <c r="J22" s="47" t="n">
        <v>0</v>
      </c>
      <c r="K22" s="47" t="n">
        <v>0</v>
      </c>
      <c r="L22" s="48" t="n">
        <v>0</v>
      </c>
      <c r="M22" s="47" t="n">
        <v>0</v>
      </c>
      <c r="N22" s="47" t="n">
        <v>0</v>
      </c>
      <c r="O22" s="48" t="n">
        <v>0</v>
      </c>
    </row>
    <row r="23" customFormat="false" ht="116.6" hidden="false" customHeight="true" outlineLevel="0" collapsed="false">
      <c r="A23" s="45" t="n">
        <v>10</v>
      </c>
      <c r="B23" s="46" t="s">
        <v>30</v>
      </c>
      <c r="C23" s="47" t="n">
        <v>148.2</v>
      </c>
      <c r="D23" s="47" t="n">
        <v>45.29336</v>
      </c>
      <c r="E23" s="47" t="n">
        <v>45.29336</v>
      </c>
      <c r="F23" s="48" t="n">
        <f aca="false">E23/D23</f>
        <v>1</v>
      </c>
      <c r="G23" s="47" t="n">
        <v>0</v>
      </c>
      <c r="H23" s="47" t="n">
        <v>0</v>
      </c>
      <c r="I23" s="48" t="n">
        <v>0</v>
      </c>
      <c r="J23" s="47" t="n">
        <v>0</v>
      </c>
      <c r="K23" s="47" t="n">
        <v>0</v>
      </c>
      <c r="L23" s="48" t="n">
        <v>0</v>
      </c>
      <c r="M23" s="47" t="n">
        <v>0</v>
      </c>
      <c r="N23" s="47" t="n">
        <v>0</v>
      </c>
      <c r="O23" s="48" t="n">
        <v>0</v>
      </c>
    </row>
    <row r="24" customFormat="false" ht="125.9" hidden="false" customHeight="true" outlineLevel="0" collapsed="false">
      <c r="A24" s="45" t="n">
        <v>11</v>
      </c>
      <c r="B24" s="46" t="s">
        <v>31</v>
      </c>
      <c r="C24" s="47" t="n">
        <v>8475.2</v>
      </c>
      <c r="D24" s="47" t="n">
        <v>0</v>
      </c>
      <c r="E24" s="47" t="n">
        <v>0</v>
      </c>
      <c r="F24" s="48" t="n">
        <v>0</v>
      </c>
      <c r="G24" s="47" t="n">
        <v>85.6</v>
      </c>
      <c r="H24" s="47" t="n">
        <v>0</v>
      </c>
      <c r="I24" s="48" t="n">
        <v>0</v>
      </c>
      <c r="J24" s="47" t="n">
        <v>0</v>
      </c>
      <c r="K24" s="47" t="n">
        <v>0</v>
      </c>
      <c r="L24" s="48" t="n">
        <v>0</v>
      </c>
      <c r="M24" s="47" t="n">
        <v>0</v>
      </c>
      <c r="N24" s="47" t="n">
        <v>0</v>
      </c>
      <c r="O24" s="48" t="n">
        <v>0</v>
      </c>
    </row>
    <row r="25" customFormat="false" ht="132.9" hidden="false" customHeight="true" outlineLevel="0" collapsed="false">
      <c r="A25" s="45" t="n">
        <v>12</v>
      </c>
      <c r="B25" s="46" t="s">
        <v>32</v>
      </c>
      <c r="C25" s="47" t="n">
        <v>53345</v>
      </c>
      <c r="D25" s="47" t="n">
        <v>0</v>
      </c>
      <c r="E25" s="47" t="n">
        <v>0</v>
      </c>
      <c r="F25" s="48" t="n">
        <v>0</v>
      </c>
      <c r="G25" s="47" t="n">
        <v>3405</v>
      </c>
      <c r="H25" s="47" t="n">
        <v>0</v>
      </c>
      <c r="I25" s="48" t="n">
        <f aca="false">H25/G25</f>
        <v>0</v>
      </c>
      <c r="J25" s="47" t="n">
        <v>0</v>
      </c>
      <c r="K25" s="47" t="n">
        <v>0</v>
      </c>
      <c r="L25" s="48" t="n">
        <v>0</v>
      </c>
      <c r="M25" s="47" t="n">
        <v>0</v>
      </c>
      <c r="N25" s="47" t="n">
        <v>0</v>
      </c>
      <c r="O25" s="48" t="n">
        <v>0</v>
      </c>
    </row>
    <row r="26" customFormat="false" ht="207.15" hidden="false" customHeight="true" outlineLevel="0" collapsed="false">
      <c r="A26" s="45" t="n">
        <v>13</v>
      </c>
      <c r="B26" s="46" t="s">
        <v>33</v>
      </c>
      <c r="C26" s="47" t="n">
        <v>11938</v>
      </c>
      <c r="D26" s="47" t="n">
        <v>0</v>
      </c>
      <c r="E26" s="47" t="n">
        <v>0</v>
      </c>
      <c r="F26" s="48" t="n">
        <v>0</v>
      </c>
      <c r="G26" s="47" t="n">
        <v>762</v>
      </c>
      <c r="H26" s="47" t="n">
        <v>0</v>
      </c>
      <c r="I26" s="48" t="n">
        <f aca="false">H26/G26</f>
        <v>0</v>
      </c>
      <c r="J26" s="47" t="n">
        <v>0</v>
      </c>
      <c r="K26" s="47" t="n">
        <v>0</v>
      </c>
      <c r="L26" s="48" t="n">
        <v>0</v>
      </c>
      <c r="M26" s="47" t="n">
        <v>0</v>
      </c>
      <c r="N26" s="47" t="n">
        <v>0</v>
      </c>
      <c r="O26" s="48" t="n">
        <v>0</v>
      </c>
    </row>
    <row r="27" customFormat="false" ht="104.7" hidden="false" customHeight="true" outlineLevel="0" collapsed="false">
      <c r="A27" s="45" t="n">
        <v>14</v>
      </c>
      <c r="B27" s="46" t="s">
        <v>34</v>
      </c>
      <c r="C27" s="47" t="n">
        <v>14664</v>
      </c>
      <c r="D27" s="47" t="n">
        <v>2797.39852</v>
      </c>
      <c r="E27" s="47" t="n">
        <v>2797.39852</v>
      </c>
      <c r="F27" s="48" t="n">
        <f aca="false">E27/D27</f>
        <v>1</v>
      </c>
      <c r="G27" s="47" t="n">
        <v>936</v>
      </c>
      <c r="H27" s="47" t="n">
        <v>178.55735</v>
      </c>
      <c r="I27" s="48" t="n">
        <f aca="false">H27/G27</f>
        <v>0.19076639957265</v>
      </c>
      <c r="J27" s="47" t="n">
        <v>0</v>
      </c>
      <c r="K27" s="47" t="n">
        <v>0</v>
      </c>
      <c r="L27" s="48" t="n">
        <v>0</v>
      </c>
      <c r="M27" s="47" t="n">
        <v>0</v>
      </c>
      <c r="N27" s="47" t="n">
        <v>0</v>
      </c>
      <c r="O27" s="48" t="n">
        <v>0</v>
      </c>
    </row>
    <row r="28" customFormat="false" ht="94.65" hidden="false" customHeight="true" outlineLevel="0" collapsed="false">
      <c r="A28" s="45" t="n">
        <v>15</v>
      </c>
      <c r="B28" s="46" t="s">
        <v>35</v>
      </c>
      <c r="C28" s="47" t="n">
        <v>13650</v>
      </c>
      <c r="D28" s="47" t="n">
        <v>0</v>
      </c>
      <c r="E28" s="47" t="n">
        <v>0</v>
      </c>
      <c r="F28" s="48" t="n">
        <v>0</v>
      </c>
      <c r="G28" s="47" t="n">
        <v>871.300000000001</v>
      </c>
      <c r="H28" s="47" t="n">
        <v>0</v>
      </c>
      <c r="I28" s="48" t="n">
        <f aca="false">H28/G28</f>
        <v>0</v>
      </c>
      <c r="J28" s="47" t="n">
        <v>0</v>
      </c>
      <c r="K28" s="47" t="n">
        <v>0</v>
      </c>
      <c r="L28" s="48" t="n">
        <v>0</v>
      </c>
      <c r="M28" s="47" t="n">
        <v>0</v>
      </c>
      <c r="N28" s="47" t="n">
        <v>0</v>
      </c>
      <c r="O28" s="48" t="n">
        <v>0</v>
      </c>
    </row>
    <row r="29" customFormat="false" ht="153.7" hidden="false" customHeight="true" outlineLevel="0" collapsed="false">
      <c r="A29" s="45" t="n">
        <v>16</v>
      </c>
      <c r="B29" s="46" t="s">
        <v>36</v>
      </c>
      <c r="C29" s="47" t="n">
        <v>6204</v>
      </c>
      <c r="D29" s="47" t="n">
        <v>0</v>
      </c>
      <c r="E29" s="47" t="n">
        <v>0</v>
      </c>
      <c r="F29" s="48" t="n">
        <v>0</v>
      </c>
      <c r="G29" s="47" t="n">
        <v>396</v>
      </c>
      <c r="H29" s="47" t="n">
        <v>0</v>
      </c>
      <c r="I29" s="48" t="n">
        <f aca="false">H29/G29</f>
        <v>0</v>
      </c>
      <c r="J29" s="47" t="n">
        <v>0</v>
      </c>
      <c r="K29" s="47" t="n">
        <v>0</v>
      </c>
      <c r="L29" s="48" t="n">
        <v>0</v>
      </c>
      <c r="M29" s="47" t="n">
        <v>0</v>
      </c>
      <c r="N29" s="47" t="n">
        <v>0</v>
      </c>
      <c r="O29" s="48" t="n">
        <v>0</v>
      </c>
    </row>
    <row r="30" customFormat="false" ht="106.9" hidden="false" customHeight="true" outlineLevel="0" collapsed="false">
      <c r="A30" s="45" t="n">
        <v>17</v>
      </c>
      <c r="B30" s="46" t="s">
        <v>37</v>
      </c>
      <c r="C30" s="47" t="n">
        <v>8290.4</v>
      </c>
      <c r="D30" s="47" t="n">
        <v>5584.7667</v>
      </c>
      <c r="E30" s="47" t="n">
        <v>5584.7667</v>
      </c>
      <c r="F30" s="48" t="n">
        <f aca="false">E30/D30</f>
        <v>1</v>
      </c>
      <c r="G30" s="47" t="n">
        <v>9523.2</v>
      </c>
      <c r="H30" s="47" t="n">
        <v>6415.2333</v>
      </c>
      <c r="I30" s="48" t="n">
        <f aca="false">H30/G30</f>
        <v>0.673642609627016</v>
      </c>
      <c r="J30" s="47" t="n">
        <v>0</v>
      </c>
      <c r="K30" s="47" t="n">
        <v>0</v>
      </c>
      <c r="L30" s="48" t="n">
        <v>0</v>
      </c>
      <c r="M30" s="47" t="n">
        <v>0</v>
      </c>
      <c r="N30" s="47" t="n">
        <v>0</v>
      </c>
      <c r="O30" s="48" t="n">
        <v>0</v>
      </c>
    </row>
    <row r="31" customFormat="false" ht="159.25" hidden="false" customHeight="true" outlineLevel="0" collapsed="false">
      <c r="A31" s="45" t="n">
        <v>18</v>
      </c>
      <c r="B31" s="46" t="s">
        <v>38</v>
      </c>
      <c r="C31" s="47" t="n">
        <v>4427.4</v>
      </c>
      <c r="D31" s="47" t="n">
        <v>0</v>
      </c>
      <c r="E31" s="47" t="n">
        <v>0</v>
      </c>
      <c r="F31" s="48" t="n">
        <v>0</v>
      </c>
      <c r="G31" s="47" t="n">
        <v>19492.2</v>
      </c>
      <c r="H31" s="47" t="n">
        <v>0</v>
      </c>
      <c r="I31" s="48" t="n">
        <f aca="false">H31/G31</f>
        <v>0</v>
      </c>
      <c r="J31" s="47" t="n">
        <v>0</v>
      </c>
      <c r="K31" s="47" t="n">
        <v>0</v>
      </c>
      <c r="L31" s="48" t="n">
        <v>0</v>
      </c>
      <c r="M31" s="47" t="n">
        <v>0</v>
      </c>
      <c r="N31" s="47" t="n">
        <v>0</v>
      </c>
      <c r="O31" s="48" t="n">
        <v>0</v>
      </c>
    </row>
    <row r="32" customFormat="false" ht="110.25" hidden="false" customHeight="true" outlineLevel="0" collapsed="false">
      <c r="A32" s="45" t="n">
        <v>19</v>
      </c>
      <c r="B32" s="46" t="s">
        <v>39</v>
      </c>
      <c r="C32" s="47" t="n">
        <v>2269.8</v>
      </c>
      <c r="D32" s="47" t="n">
        <v>0</v>
      </c>
      <c r="E32" s="47" t="n">
        <v>0</v>
      </c>
      <c r="F32" s="48" t="n">
        <v>0</v>
      </c>
      <c r="G32" s="47" t="n">
        <v>144.9</v>
      </c>
      <c r="H32" s="47" t="n">
        <v>0</v>
      </c>
      <c r="I32" s="48" t="n">
        <f aca="false">H32/G32</f>
        <v>0</v>
      </c>
      <c r="J32" s="47" t="n">
        <v>0</v>
      </c>
      <c r="K32" s="47" t="n">
        <v>0</v>
      </c>
      <c r="L32" s="48" t="n">
        <v>0</v>
      </c>
      <c r="M32" s="47" t="n">
        <v>0</v>
      </c>
      <c r="N32" s="47" t="n">
        <v>0</v>
      </c>
      <c r="O32" s="48" t="n">
        <v>0</v>
      </c>
    </row>
    <row r="33" customFormat="false" ht="88.6" hidden="false" customHeight="true" outlineLevel="0" collapsed="false">
      <c r="A33" s="45" t="n">
        <v>20</v>
      </c>
      <c r="B33" s="46" t="s">
        <v>40</v>
      </c>
      <c r="C33" s="47" t="n">
        <v>18031.8</v>
      </c>
      <c r="D33" s="47" t="n">
        <v>3878.28701</v>
      </c>
      <c r="E33" s="47" t="n">
        <v>3878.28701</v>
      </c>
      <c r="F33" s="48" t="n">
        <f aca="false">E33/D33</f>
        <v>1</v>
      </c>
      <c r="G33" s="47" t="n">
        <v>79606.1</v>
      </c>
      <c r="H33" s="47" t="n">
        <v>17121.71299</v>
      </c>
      <c r="I33" s="48" t="n">
        <f aca="false">H33/G33</f>
        <v>0.21508041456622</v>
      </c>
      <c r="J33" s="47" t="n">
        <v>0</v>
      </c>
      <c r="K33" s="47" t="n">
        <v>0</v>
      </c>
      <c r="L33" s="48" t="n">
        <v>0</v>
      </c>
      <c r="M33" s="47" t="n">
        <v>0</v>
      </c>
      <c r="N33" s="47" t="n">
        <v>0</v>
      </c>
      <c r="O33" s="48" t="n">
        <v>0</v>
      </c>
    </row>
    <row r="34" customFormat="false" ht="94.4" hidden="false" customHeight="true" outlineLevel="0" collapsed="false">
      <c r="A34" s="45" t="n">
        <v>21</v>
      </c>
      <c r="B34" s="46" t="s">
        <v>41</v>
      </c>
      <c r="C34" s="47" t="n">
        <v>95779</v>
      </c>
      <c r="D34" s="47" t="n">
        <v>18004.46611</v>
      </c>
      <c r="E34" s="47" t="n">
        <v>18004.46611</v>
      </c>
      <c r="F34" s="48" t="n">
        <f aca="false">E34/D34</f>
        <v>1</v>
      </c>
      <c r="G34" s="47" t="n">
        <v>6113.554</v>
      </c>
      <c r="H34" s="47" t="n">
        <v>1149.22139</v>
      </c>
      <c r="I34" s="48" t="n">
        <f aca="false">H34/G34</f>
        <v>0.187979265415828</v>
      </c>
      <c r="J34" s="47" t="n">
        <v>0</v>
      </c>
      <c r="K34" s="47" t="n">
        <v>0</v>
      </c>
      <c r="L34" s="48" t="n">
        <v>0</v>
      </c>
      <c r="M34" s="47" t="n">
        <v>0</v>
      </c>
      <c r="N34" s="47" t="n">
        <v>0</v>
      </c>
      <c r="O34" s="48" t="n">
        <v>0</v>
      </c>
    </row>
    <row r="35" customFormat="false" ht="94.4" hidden="false" customHeight="true" outlineLevel="0" collapsed="false">
      <c r="A35" s="45" t="n">
        <v>22</v>
      </c>
      <c r="B35" s="46" t="s">
        <v>42</v>
      </c>
      <c r="C35" s="47" t="n">
        <v>20568.3</v>
      </c>
      <c r="D35" s="47" t="n">
        <v>5142.06913</v>
      </c>
      <c r="E35" s="47" t="n">
        <v>5142.06913</v>
      </c>
      <c r="F35" s="48" t="n">
        <f aca="false">E35/D35</f>
        <v>1</v>
      </c>
      <c r="G35" s="47" t="n">
        <v>1312.9</v>
      </c>
      <c r="H35" s="47" t="n">
        <v>328.22462</v>
      </c>
      <c r="I35" s="48" t="n">
        <f aca="false">H35/G35</f>
        <v>0.249999710564399</v>
      </c>
      <c r="J35" s="47" t="n">
        <v>0</v>
      </c>
      <c r="K35" s="47" t="n">
        <v>0</v>
      </c>
      <c r="L35" s="48" t="n">
        <v>0</v>
      </c>
      <c r="M35" s="47" t="n">
        <v>0</v>
      </c>
      <c r="N35" s="47" t="n">
        <v>0</v>
      </c>
      <c r="O35" s="48" t="n">
        <v>0</v>
      </c>
    </row>
    <row r="36" customFormat="false" ht="41.95" hidden="false" customHeight="true" outlineLevel="0" collapsed="false">
      <c r="A36" s="45" t="n">
        <v>23</v>
      </c>
      <c r="B36" s="46" t="s">
        <v>43</v>
      </c>
      <c r="C36" s="47" t="n">
        <v>110852.1</v>
      </c>
      <c r="D36" s="47" t="n">
        <v>80022.68489</v>
      </c>
      <c r="E36" s="47" t="n">
        <v>80022.68489</v>
      </c>
      <c r="F36" s="48" t="n">
        <f aca="false">E36/D36</f>
        <v>1</v>
      </c>
      <c r="G36" s="47" t="n">
        <v>0</v>
      </c>
      <c r="H36" s="47" t="n">
        <v>0</v>
      </c>
      <c r="I36" s="48" t="n">
        <v>0</v>
      </c>
      <c r="J36" s="47" t="n">
        <v>0</v>
      </c>
      <c r="K36" s="47" t="n">
        <v>0</v>
      </c>
      <c r="L36" s="48" t="n">
        <v>0</v>
      </c>
      <c r="M36" s="47" t="n">
        <v>0</v>
      </c>
      <c r="N36" s="47" t="n">
        <v>0</v>
      </c>
      <c r="O36" s="48" t="n">
        <v>0</v>
      </c>
    </row>
    <row r="37" customFormat="false" ht="229.4" hidden="false" customHeight="true" outlineLevel="0" collapsed="false">
      <c r="A37" s="45" t="n">
        <v>24</v>
      </c>
      <c r="B37" s="46" t="s">
        <v>44</v>
      </c>
      <c r="C37" s="47" t="n">
        <v>3959.2</v>
      </c>
      <c r="D37" s="47" t="n">
        <v>635.7332</v>
      </c>
      <c r="E37" s="47" t="n">
        <v>635.7332</v>
      </c>
      <c r="F37" s="48" t="n">
        <f aca="false">E37/D37</f>
        <v>1</v>
      </c>
      <c r="G37" s="47" t="n">
        <v>0</v>
      </c>
      <c r="H37" s="47" t="n">
        <v>0</v>
      </c>
      <c r="I37" s="48" t="n">
        <v>0</v>
      </c>
      <c r="J37" s="47" t="n">
        <v>0</v>
      </c>
      <c r="K37" s="47" t="n">
        <v>0</v>
      </c>
      <c r="L37" s="48" t="n">
        <v>0</v>
      </c>
      <c r="M37" s="47" t="n">
        <v>0</v>
      </c>
      <c r="N37" s="47" t="n">
        <v>0</v>
      </c>
      <c r="O37" s="48" t="n">
        <v>0</v>
      </c>
    </row>
    <row r="38" customFormat="false" ht="242.5" hidden="false" customHeight="true" outlineLevel="0" collapsed="false">
      <c r="A38" s="45" t="n">
        <v>25</v>
      </c>
      <c r="B38" s="46" t="s">
        <v>45</v>
      </c>
      <c r="C38" s="47" t="n">
        <v>2283.5</v>
      </c>
      <c r="D38" s="47" t="n">
        <v>0</v>
      </c>
      <c r="E38" s="47" t="n">
        <v>0</v>
      </c>
      <c r="F38" s="48" t="n">
        <v>0</v>
      </c>
      <c r="G38" s="47" t="n">
        <v>0</v>
      </c>
      <c r="H38" s="47" t="n">
        <v>0</v>
      </c>
      <c r="I38" s="48" t="n">
        <v>0</v>
      </c>
      <c r="J38" s="47" t="n">
        <v>0</v>
      </c>
      <c r="K38" s="47" t="n">
        <v>0</v>
      </c>
      <c r="L38" s="48" t="n">
        <v>0</v>
      </c>
      <c r="M38" s="47" t="n">
        <v>0</v>
      </c>
      <c r="N38" s="47" t="n">
        <v>0</v>
      </c>
      <c r="O38" s="48" t="n">
        <v>0</v>
      </c>
    </row>
    <row r="39" s="44" customFormat="true" ht="54.8" hidden="false" customHeight="true" outlineLevel="0" collapsed="false">
      <c r="A39" s="40" t="n">
        <v>2</v>
      </c>
      <c r="B39" s="41" t="s">
        <v>46</v>
      </c>
      <c r="C39" s="42" t="n">
        <f aca="false">C40+C41+C42+C43+C44+C45+C46+C47+C48+C49+C50+C51+C52</f>
        <v>3751877.1</v>
      </c>
      <c r="D39" s="42" t="n">
        <f aca="false">D40+D41+D42+D43+D44+D45+D46+D47+D48+D49+D50+D51+D52</f>
        <v>475131.03457</v>
      </c>
      <c r="E39" s="42" t="n">
        <f aca="false">E40+E41+E42+E43+E44+E45+E46+E47+E48+E49+E50+E51+E52</f>
        <v>475131.03457</v>
      </c>
      <c r="F39" s="43" t="n">
        <f aca="false">E39/D39</f>
        <v>1</v>
      </c>
      <c r="G39" s="42" t="n">
        <f aca="false">G40+G41+G42+G43+G44+G45+G46+G47+G48+G49+G50+G51+G52</f>
        <v>153832.05</v>
      </c>
      <c r="H39" s="42" t="n">
        <f aca="false">H40+H41+H42+H43+H44+H45+H46+H47+H48+H49+H50+H51+H52</f>
        <v>11837.07</v>
      </c>
      <c r="I39" s="43" t="n">
        <f aca="false">H39/G39</f>
        <v>0.0769480092087442</v>
      </c>
      <c r="J39" s="42" t="n">
        <f aca="false">J40+J41+J42+J43+J44+J45+J46+J47+J48+J49+J50+J51+J52</f>
        <v>16567.87563</v>
      </c>
      <c r="K39" s="42" t="n">
        <f aca="false">K40+K41+K42+K43+K44+K45+K46+K47+K48+K49+K50+K51+K52</f>
        <v>1827.44071</v>
      </c>
      <c r="L39" s="43" t="n">
        <f aca="false">K39/J39</f>
        <v>0.110300243121755</v>
      </c>
      <c r="M39" s="42" t="n">
        <f aca="false">M40+M41+M42+M43+M44+M45+M46+M47+M48+M49+M50+M51+M52</f>
        <v>0</v>
      </c>
      <c r="N39" s="42" t="n">
        <f aca="false">N40+N41+N42+N43+N44+N45+N46+N47+N48+N49+N50+N51+N52</f>
        <v>0</v>
      </c>
      <c r="O39" s="43" t="n">
        <v>0</v>
      </c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</row>
    <row r="40" s="44" customFormat="true" ht="78.1" hidden="false" customHeight="true" outlineLevel="0" collapsed="false">
      <c r="A40" s="45" t="n">
        <v>1</v>
      </c>
      <c r="B40" s="46" t="s">
        <v>47</v>
      </c>
      <c r="C40" s="47" t="n">
        <v>340795.6</v>
      </c>
      <c r="D40" s="47" t="n">
        <v>0</v>
      </c>
      <c r="E40" s="47" t="n">
        <v>0</v>
      </c>
      <c r="F40" s="48" t="n">
        <v>0</v>
      </c>
      <c r="G40" s="47" t="n">
        <v>21752.9</v>
      </c>
      <c r="H40" s="47" t="n">
        <v>0</v>
      </c>
      <c r="I40" s="48" t="n">
        <f aca="false">H40/G40*100</f>
        <v>0</v>
      </c>
      <c r="J40" s="47" t="n">
        <v>8770.22029</v>
      </c>
      <c r="K40" s="47" t="n">
        <v>0</v>
      </c>
      <c r="L40" s="48" t="n">
        <f aca="false">K40/J40*100</f>
        <v>0</v>
      </c>
      <c r="M40" s="47" t="n">
        <v>0</v>
      </c>
      <c r="N40" s="47" t="n">
        <v>0</v>
      </c>
      <c r="O40" s="48" t="n">
        <v>0</v>
      </c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</row>
    <row r="41" s="44" customFormat="true" ht="65.25" hidden="false" customHeight="true" outlineLevel="0" collapsed="false">
      <c r="A41" s="45" t="n">
        <v>2</v>
      </c>
      <c r="B41" s="46" t="s">
        <v>48</v>
      </c>
      <c r="C41" s="47" t="n">
        <v>406553.2</v>
      </c>
      <c r="D41" s="47" t="n">
        <v>179107.46457</v>
      </c>
      <c r="E41" s="47" t="n">
        <v>179107.46457</v>
      </c>
      <c r="F41" s="48" t="n">
        <f aca="false">E41/D41</f>
        <v>1</v>
      </c>
      <c r="G41" s="47" t="n">
        <v>4106.6</v>
      </c>
      <c r="H41" s="47" t="n">
        <v>1809</v>
      </c>
      <c r="I41" s="48" t="n">
        <f aca="false">H41/G41</f>
        <v>0.44051039789607</v>
      </c>
      <c r="J41" s="47" t="n">
        <v>7797.65534</v>
      </c>
      <c r="K41" s="47" t="n">
        <v>1827.44071</v>
      </c>
      <c r="L41" s="48" t="n">
        <f aca="false">K41/J41</f>
        <v>0.234357717841887</v>
      </c>
      <c r="M41" s="47" t="n">
        <v>0</v>
      </c>
      <c r="N41" s="47" t="n">
        <v>0</v>
      </c>
      <c r="O41" s="48" t="n">
        <v>0</v>
      </c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</row>
    <row r="42" customFormat="false" ht="124.75" hidden="false" customHeight="true" outlineLevel="0" collapsed="false">
      <c r="A42" s="45" t="n">
        <v>3</v>
      </c>
      <c r="B42" s="46" t="s">
        <v>49</v>
      </c>
      <c r="C42" s="47" t="n">
        <v>171944.8</v>
      </c>
      <c r="D42" s="47" t="n">
        <v>1831.5</v>
      </c>
      <c r="E42" s="47" t="n">
        <v>1831.5</v>
      </c>
      <c r="F42" s="48" t="n">
        <f aca="false">E42/D42</f>
        <v>1</v>
      </c>
      <c r="G42" s="47" t="n">
        <v>1736.82</v>
      </c>
      <c r="H42" s="47" t="n">
        <v>18.5</v>
      </c>
      <c r="I42" s="48" t="n">
        <f aca="false">H42/G42</f>
        <v>0.0106516507179788</v>
      </c>
      <c r="J42" s="47" t="n">
        <v>0</v>
      </c>
      <c r="K42" s="47" t="n">
        <v>0</v>
      </c>
      <c r="L42" s="48" t="n">
        <v>0</v>
      </c>
      <c r="M42" s="47" t="n">
        <v>0</v>
      </c>
      <c r="N42" s="47" t="n">
        <v>0</v>
      </c>
      <c r="O42" s="48" t="n">
        <v>0</v>
      </c>
    </row>
    <row r="43" customFormat="false" ht="111.9" hidden="false" customHeight="true" outlineLevel="0" collapsed="false">
      <c r="A43" s="45" t="n">
        <v>4</v>
      </c>
      <c r="B43" s="46" t="s">
        <v>50</v>
      </c>
      <c r="C43" s="47" t="n">
        <v>2820</v>
      </c>
      <c r="D43" s="47" t="n">
        <v>0</v>
      </c>
      <c r="E43" s="47" t="n">
        <v>0</v>
      </c>
      <c r="F43" s="48" t="n">
        <v>0</v>
      </c>
      <c r="G43" s="47" t="n">
        <v>180</v>
      </c>
      <c r="H43" s="47" t="n">
        <v>0</v>
      </c>
      <c r="I43" s="48" t="n">
        <f aca="false">H43*100/G43</f>
        <v>0</v>
      </c>
      <c r="J43" s="47" t="n">
        <v>0</v>
      </c>
      <c r="K43" s="47" t="n">
        <v>0</v>
      </c>
      <c r="L43" s="48" t="n">
        <v>0</v>
      </c>
      <c r="M43" s="47" t="n">
        <v>0</v>
      </c>
      <c r="N43" s="47" t="n">
        <v>0</v>
      </c>
      <c r="O43" s="48" t="n">
        <v>0</v>
      </c>
    </row>
    <row r="44" customFormat="false" ht="109.6" hidden="false" customHeight="true" outlineLevel="0" collapsed="false">
      <c r="A44" s="45" t="n">
        <v>5</v>
      </c>
      <c r="B44" s="46" t="s">
        <v>51</v>
      </c>
      <c r="C44" s="47" t="n">
        <v>24778.9</v>
      </c>
      <c r="D44" s="47" t="n">
        <v>0</v>
      </c>
      <c r="E44" s="47" t="n">
        <v>0</v>
      </c>
      <c r="F44" s="48" t="n">
        <v>0</v>
      </c>
      <c r="G44" s="47" t="n">
        <v>250.29</v>
      </c>
      <c r="H44" s="47" t="n">
        <v>0</v>
      </c>
      <c r="I44" s="48" t="n">
        <f aca="false">H44*100/G44</f>
        <v>0</v>
      </c>
      <c r="J44" s="47" t="n">
        <v>0</v>
      </c>
      <c r="K44" s="47" t="n">
        <v>0</v>
      </c>
      <c r="L44" s="48" t="n">
        <v>0</v>
      </c>
      <c r="M44" s="47" t="n">
        <v>0</v>
      </c>
      <c r="N44" s="47" t="n">
        <v>0</v>
      </c>
      <c r="O44" s="48" t="n">
        <v>0</v>
      </c>
    </row>
    <row r="45" customFormat="false" ht="150.4" hidden="false" customHeight="true" outlineLevel="0" collapsed="false">
      <c r="A45" s="45" t="n">
        <v>6</v>
      </c>
      <c r="B45" s="46" t="s">
        <v>52</v>
      </c>
      <c r="C45" s="47" t="n">
        <v>700.9</v>
      </c>
      <c r="D45" s="47" t="n">
        <v>185.63</v>
      </c>
      <c r="E45" s="47" t="n">
        <v>185.63</v>
      </c>
      <c r="F45" s="48" t="n">
        <f aca="false">E45/D45</f>
        <v>1</v>
      </c>
      <c r="G45" s="47" t="n">
        <v>7.08</v>
      </c>
      <c r="H45" s="47" t="n">
        <v>1.87</v>
      </c>
      <c r="I45" s="48" t="n">
        <f aca="false">H45/G45</f>
        <v>0.264124293785311</v>
      </c>
      <c r="J45" s="47" t="n">
        <v>0</v>
      </c>
      <c r="K45" s="47" t="n">
        <v>0</v>
      </c>
      <c r="L45" s="48" t="n">
        <v>0</v>
      </c>
      <c r="M45" s="47" t="n">
        <v>0</v>
      </c>
      <c r="N45" s="47" t="n">
        <v>0</v>
      </c>
      <c r="O45" s="48" t="n">
        <v>0</v>
      </c>
    </row>
    <row r="46" customFormat="false" ht="95.6" hidden="false" customHeight="true" outlineLevel="0" collapsed="false">
      <c r="A46" s="45" t="n">
        <v>7</v>
      </c>
      <c r="B46" s="46" t="s">
        <v>53</v>
      </c>
      <c r="C46" s="47" t="n">
        <v>149882.1</v>
      </c>
      <c r="D46" s="47" t="n">
        <v>0</v>
      </c>
      <c r="E46" s="47" t="n">
        <v>0</v>
      </c>
      <c r="F46" s="48" t="n">
        <v>0</v>
      </c>
      <c r="G46" s="47" t="n">
        <v>1513.96</v>
      </c>
      <c r="H46" s="47" t="n">
        <v>0</v>
      </c>
      <c r="I46" s="48" t="n">
        <f aca="false">H46*100/G46</f>
        <v>0</v>
      </c>
      <c r="J46" s="47" t="n">
        <v>0</v>
      </c>
      <c r="K46" s="47" t="n">
        <v>0</v>
      </c>
      <c r="L46" s="48" t="n">
        <v>0</v>
      </c>
      <c r="M46" s="47" t="n">
        <v>0</v>
      </c>
      <c r="N46" s="47" t="n">
        <v>0</v>
      </c>
      <c r="O46" s="48" t="n">
        <v>0</v>
      </c>
    </row>
    <row r="47" customFormat="false" ht="183.05" hidden="false" customHeight="true" outlineLevel="0" collapsed="false">
      <c r="A47" s="45" t="n">
        <v>8</v>
      </c>
      <c r="B47" s="46" t="s">
        <v>54</v>
      </c>
      <c r="C47" s="47" t="n">
        <v>610.8</v>
      </c>
      <c r="D47" s="47" t="n">
        <v>0</v>
      </c>
      <c r="E47" s="47" t="n">
        <v>0</v>
      </c>
      <c r="F47" s="48" t="n">
        <v>0</v>
      </c>
      <c r="G47" s="47" t="n">
        <v>6.17</v>
      </c>
      <c r="H47" s="47" t="n">
        <v>0</v>
      </c>
      <c r="I47" s="48" t="n">
        <f aca="false">H47*100/G47</f>
        <v>0</v>
      </c>
      <c r="J47" s="47" t="n">
        <v>0</v>
      </c>
      <c r="K47" s="47" t="n">
        <v>0</v>
      </c>
      <c r="L47" s="48" t="n">
        <v>0</v>
      </c>
      <c r="M47" s="47" t="n">
        <v>0</v>
      </c>
      <c r="N47" s="47" t="n">
        <v>0</v>
      </c>
      <c r="O47" s="48" t="n">
        <v>0</v>
      </c>
    </row>
    <row r="48" customFormat="false" ht="78.1" hidden="false" customHeight="true" outlineLevel="0" collapsed="false">
      <c r="A48" s="45" t="n">
        <v>9</v>
      </c>
      <c r="B48" s="46" t="s">
        <v>55</v>
      </c>
      <c r="C48" s="47" t="n">
        <v>1374937.5</v>
      </c>
      <c r="D48" s="47" t="n">
        <v>56772.49</v>
      </c>
      <c r="E48" s="47" t="n">
        <v>56772.49</v>
      </c>
      <c r="F48" s="48" t="n">
        <f aca="false">E48/D48</f>
        <v>1</v>
      </c>
      <c r="G48" s="47" t="n">
        <v>87761.97</v>
      </c>
      <c r="H48" s="47" t="n">
        <v>3623.78</v>
      </c>
      <c r="I48" s="48" t="n">
        <f aca="false">H48/G48</f>
        <v>0.0412910056599687</v>
      </c>
      <c r="J48" s="47" t="n">
        <v>0</v>
      </c>
      <c r="K48" s="47" t="n">
        <v>0</v>
      </c>
      <c r="L48" s="48" t="n">
        <v>0</v>
      </c>
      <c r="M48" s="47" t="n">
        <v>0</v>
      </c>
      <c r="N48" s="47" t="n">
        <v>0</v>
      </c>
      <c r="O48" s="48" t="n">
        <v>0</v>
      </c>
    </row>
    <row r="49" customFormat="false" ht="109.6" hidden="false" customHeight="true" outlineLevel="0" collapsed="false">
      <c r="A49" s="45" t="n">
        <v>10</v>
      </c>
      <c r="B49" s="46" t="s">
        <v>56</v>
      </c>
      <c r="C49" s="47" t="n">
        <v>80139.2</v>
      </c>
      <c r="D49" s="47" t="n">
        <v>18743.06</v>
      </c>
      <c r="E49" s="47" t="n">
        <v>18743.06</v>
      </c>
      <c r="F49" s="48" t="n">
        <f aca="false">E49/D49</f>
        <v>1</v>
      </c>
      <c r="G49" s="47" t="n">
        <v>809.49</v>
      </c>
      <c r="H49" s="47" t="n">
        <v>189.32</v>
      </c>
      <c r="I49" s="48" t="n">
        <f aca="false">H49/G49</f>
        <v>0.233875650100681</v>
      </c>
      <c r="J49" s="47" t="n">
        <v>0</v>
      </c>
      <c r="K49" s="47" t="n">
        <v>0</v>
      </c>
      <c r="L49" s="48" t="n">
        <v>0</v>
      </c>
      <c r="M49" s="47" t="n">
        <v>0</v>
      </c>
      <c r="N49" s="47" t="n">
        <v>0</v>
      </c>
      <c r="O49" s="48" t="n">
        <v>0</v>
      </c>
    </row>
    <row r="50" customFormat="false" ht="71.1" hidden="false" customHeight="true" outlineLevel="0" collapsed="false">
      <c r="A50" s="45" t="n">
        <v>11</v>
      </c>
      <c r="B50" s="49" t="s">
        <v>57</v>
      </c>
      <c r="C50" s="47" t="n">
        <v>559406.1</v>
      </c>
      <c r="D50" s="47" t="n">
        <v>97049.65</v>
      </c>
      <c r="E50" s="47" t="n">
        <v>97049.65</v>
      </c>
      <c r="F50" s="48" t="n">
        <f aca="false">E50/D50</f>
        <v>1</v>
      </c>
      <c r="G50" s="47" t="n">
        <v>35706.77</v>
      </c>
      <c r="H50" s="47" t="n">
        <v>6194.6</v>
      </c>
      <c r="I50" s="48" t="n">
        <f aca="false">H50/G50</f>
        <v>0.173485308248268</v>
      </c>
      <c r="J50" s="47" t="n">
        <v>0</v>
      </c>
      <c r="K50" s="47" t="n">
        <v>0</v>
      </c>
      <c r="L50" s="48" t="n">
        <v>0</v>
      </c>
      <c r="M50" s="47" t="n">
        <v>0</v>
      </c>
      <c r="N50" s="47" t="n">
        <v>0</v>
      </c>
      <c r="O50" s="48" t="n">
        <v>0</v>
      </c>
    </row>
    <row r="51" customFormat="false" ht="157.4" hidden="false" customHeight="true" outlineLevel="0" collapsed="false">
      <c r="A51" s="45" t="n">
        <v>12</v>
      </c>
      <c r="B51" s="49" t="s">
        <v>58</v>
      </c>
      <c r="C51" s="47" t="n">
        <v>576916.2</v>
      </c>
      <c r="D51" s="47" t="n">
        <v>106575.3</v>
      </c>
      <c r="E51" s="47" t="n">
        <v>106575.3</v>
      </c>
      <c r="F51" s="48" t="n">
        <f aca="false">E51/D51</f>
        <v>1</v>
      </c>
      <c r="G51" s="47" t="n">
        <v>0</v>
      </c>
      <c r="H51" s="47" t="n">
        <v>0</v>
      </c>
      <c r="I51" s="48" t="n">
        <v>0</v>
      </c>
      <c r="J51" s="47" t="n">
        <v>0</v>
      </c>
      <c r="K51" s="47" t="n">
        <v>0</v>
      </c>
      <c r="L51" s="48" t="n">
        <v>0</v>
      </c>
      <c r="M51" s="47" t="n">
        <v>0</v>
      </c>
      <c r="N51" s="47" t="n">
        <v>0</v>
      </c>
      <c r="O51" s="48" t="n">
        <v>0</v>
      </c>
    </row>
    <row r="52" customFormat="false" ht="181.9" hidden="false" customHeight="true" outlineLevel="0" collapsed="false">
      <c r="A52" s="45" t="n">
        <v>13</v>
      </c>
      <c r="B52" s="49" t="s">
        <v>59</v>
      </c>
      <c r="C52" s="47" t="n">
        <v>62391.8</v>
      </c>
      <c r="D52" s="47" t="n">
        <v>14865.94</v>
      </c>
      <c r="E52" s="47" t="n">
        <v>14865.94</v>
      </c>
      <c r="F52" s="48" t="n">
        <f aca="false">E52/D52</f>
        <v>1</v>
      </c>
      <c r="G52" s="47" t="n">
        <v>0</v>
      </c>
      <c r="H52" s="47" t="n">
        <v>0</v>
      </c>
      <c r="I52" s="48" t="n">
        <v>0</v>
      </c>
      <c r="J52" s="47" t="n">
        <v>0</v>
      </c>
      <c r="K52" s="47" t="n">
        <v>0</v>
      </c>
      <c r="L52" s="48" t="n">
        <v>0</v>
      </c>
      <c r="M52" s="47" t="n">
        <v>0</v>
      </c>
      <c r="N52" s="47" t="n">
        <v>0</v>
      </c>
      <c r="O52" s="48" t="n">
        <v>0</v>
      </c>
    </row>
    <row r="53" s="44" customFormat="true" ht="48.95" hidden="false" customHeight="true" outlineLevel="0" collapsed="false">
      <c r="A53" s="40" t="n">
        <v>3</v>
      </c>
      <c r="B53" s="41" t="s">
        <v>60</v>
      </c>
      <c r="C53" s="42" t="n">
        <f aca="false">C54+C55+C56+C57</f>
        <v>2584712.599999</v>
      </c>
      <c r="D53" s="42" t="n">
        <f aca="false">D54+D55+D56+D57</f>
        <v>1065371.5672</v>
      </c>
      <c r="E53" s="42" t="n">
        <f aca="false">E54+E55+E56+E57</f>
        <v>1065371.5672</v>
      </c>
      <c r="F53" s="43" t="n">
        <f aca="false">E53/D53</f>
        <v>1</v>
      </c>
      <c r="G53" s="42" t="n">
        <f aca="false">G54+G55+G56+G57</f>
        <v>187308.93</v>
      </c>
      <c r="H53" s="42" t="n">
        <f aca="false">H54+H55+H56+H57</f>
        <v>69133</v>
      </c>
      <c r="I53" s="43" t="n">
        <f aca="false">H53/G53</f>
        <v>0.369085446166395</v>
      </c>
      <c r="J53" s="42" t="n">
        <f aca="false">J54+J55+J56+J57</f>
        <v>0</v>
      </c>
      <c r="K53" s="42" t="n">
        <f aca="false">K54+K55+K56+K57</f>
        <v>0</v>
      </c>
      <c r="L53" s="43" t="n">
        <v>0</v>
      </c>
      <c r="M53" s="42" t="n">
        <f aca="false">M54+M55+M56+M57</f>
        <v>0</v>
      </c>
      <c r="N53" s="42" t="n">
        <f aca="false">N54+N55+N56+N57</f>
        <v>0</v>
      </c>
      <c r="O53" s="43" t="n">
        <v>0</v>
      </c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</row>
    <row r="54" customFormat="false" ht="99.1" hidden="false" customHeight="true" outlineLevel="0" collapsed="false">
      <c r="A54" s="45" t="n">
        <v>1</v>
      </c>
      <c r="B54" s="50" t="s">
        <v>61</v>
      </c>
      <c r="C54" s="47" t="n">
        <v>678139</v>
      </c>
      <c r="D54" s="47" t="n">
        <v>180937.9</v>
      </c>
      <c r="E54" s="47" t="n">
        <v>180937.9</v>
      </c>
      <c r="F54" s="48" t="n">
        <f aca="false">E54/D54</f>
        <v>1</v>
      </c>
      <c r="G54" s="47" t="n">
        <v>65612.73</v>
      </c>
      <c r="H54" s="47" t="n">
        <v>13000</v>
      </c>
      <c r="I54" s="48" t="n">
        <f aca="false">H54/G54</f>
        <v>0.198132283171269</v>
      </c>
      <c r="J54" s="47" t="n">
        <v>0</v>
      </c>
      <c r="K54" s="47" t="n">
        <v>0</v>
      </c>
      <c r="L54" s="48" t="n">
        <v>0</v>
      </c>
      <c r="M54" s="47" t="n">
        <v>0</v>
      </c>
      <c r="N54" s="47" t="n">
        <v>0</v>
      </c>
      <c r="O54" s="48" t="n">
        <v>0</v>
      </c>
    </row>
    <row r="55" customFormat="false" ht="40.8" hidden="false" customHeight="true" outlineLevel="0" collapsed="false">
      <c r="A55" s="45" t="n">
        <v>2</v>
      </c>
      <c r="B55" s="51" t="s">
        <v>62</v>
      </c>
      <c r="C55" s="47" t="n">
        <v>1477395.6</v>
      </c>
      <c r="D55" s="47" t="n">
        <v>767897.4</v>
      </c>
      <c r="E55" s="47" t="n">
        <v>767897.4</v>
      </c>
      <c r="F55" s="48" t="n">
        <f aca="false">E55/D55</f>
        <v>1</v>
      </c>
      <c r="G55" s="47" t="n">
        <v>94301.8</v>
      </c>
      <c r="H55" s="47" t="n">
        <v>48819.6</v>
      </c>
      <c r="I55" s="48" t="n">
        <f aca="false">H55/G55</f>
        <v>0.517695314405451</v>
      </c>
      <c r="J55" s="47" t="n">
        <v>0</v>
      </c>
      <c r="K55" s="47" t="n">
        <v>0</v>
      </c>
      <c r="L55" s="48" t="n">
        <v>0</v>
      </c>
      <c r="M55" s="47" t="n">
        <v>0</v>
      </c>
      <c r="N55" s="47" t="n">
        <v>0</v>
      </c>
      <c r="O55" s="48" t="n">
        <v>0</v>
      </c>
    </row>
    <row r="56" customFormat="false" ht="66.45" hidden="false" customHeight="true" outlineLevel="0" collapsed="false">
      <c r="A56" s="45" t="n">
        <v>3</v>
      </c>
      <c r="B56" s="51" t="s">
        <v>63</v>
      </c>
      <c r="C56" s="47" t="n">
        <v>342961.5</v>
      </c>
      <c r="D56" s="47" t="n">
        <v>64876.8</v>
      </c>
      <c r="E56" s="47" t="n">
        <v>64876.8</v>
      </c>
      <c r="F56" s="48" t="n">
        <f aca="false">E56/D56</f>
        <v>1</v>
      </c>
      <c r="G56" s="47" t="n">
        <v>21891.2</v>
      </c>
      <c r="H56" s="47" t="n">
        <v>4016</v>
      </c>
      <c r="I56" s="48" t="n">
        <f aca="false">H56/G56</f>
        <v>0.183452711591873</v>
      </c>
      <c r="J56" s="47" t="n">
        <v>0</v>
      </c>
      <c r="K56" s="47" t="n">
        <v>0</v>
      </c>
      <c r="L56" s="48" t="n">
        <v>0</v>
      </c>
      <c r="M56" s="47" t="n">
        <v>0</v>
      </c>
      <c r="N56" s="47" t="n">
        <v>0</v>
      </c>
      <c r="O56" s="48" t="n">
        <v>0</v>
      </c>
    </row>
    <row r="57" customFormat="false" ht="75.75" hidden="false" customHeight="true" outlineLevel="0" collapsed="false">
      <c r="A57" s="45" t="n">
        <v>4</v>
      </c>
      <c r="B57" s="52" t="s">
        <v>64</v>
      </c>
      <c r="C57" s="47" t="n">
        <v>86216.499999</v>
      </c>
      <c r="D57" s="47" t="n">
        <v>51659.4672</v>
      </c>
      <c r="E57" s="47" t="n">
        <v>51659.4672</v>
      </c>
      <c r="F57" s="48" t="n">
        <f aca="false">E57/D57</f>
        <v>1</v>
      </c>
      <c r="G57" s="47" t="n">
        <v>5503.2</v>
      </c>
      <c r="H57" s="47" t="n">
        <v>3297.4</v>
      </c>
      <c r="I57" s="48" t="n">
        <f aca="false">H57/G57</f>
        <v>0.599178659688908</v>
      </c>
      <c r="J57" s="47" t="n">
        <v>0</v>
      </c>
      <c r="K57" s="47" t="n">
        <v>0</v>
      </c>
      <c r="L57" s="48" t="n">
        <v>0</v>
      </c>
      <c r="M57" s="47" t="n">
        <v>0</v>
      </c>
      <c r="N57" s="47" t="n">
        <v>0</v>
      </c>
      <c r="O57" s="48" t="n">
        <v>0</v>
      </c>
    </row>
    <row r="58" s="44" customFormat="true" ht="99.1" hidden="false" customHeight="true" outlineLevel="0" collapsed="false">
      <c r="A58" s="40" t="n">
        <v>4</v>
      </c>
      <c r="B58" s="41" t="s">
        <v>65</v>
      </c>
      <c r="C58" s="42" t="n">
        <f aca="false">C59</f>
        <v>2068</v>
      </c>
      <c r="D58" s="42" t="n">
        <f aca="false">D59</f>
        <v>225.6</v>
      </c>
      <c r="E58" s="42" t="n">
        <f aca="false">E59</f>
        <v>225.6</v>
      </c>
      <c r="F58" s="43" t="n">
        <f aca="false">E58/D58</f>
        <v>1</v>
      </c>
      <c r="G58" s="42" t="n">
        <f aca="false">G59</f>
        <v>132</v>
      </c>
      <c r="H58" s="42" t="n">
        <f aca="false">H59</f>
        <v>14.4</v>
      </c>
      <c r="I58" s="43" t="n">
        <f aca="false">H58/G58</f>
        <v>0.109090909090909</v>
      </c>
      <c r="J58" s="42" t="n">
        <f aca="false">J59</f>
        <v>0</v>
      </c>
      <c r="K58" s="42" t="n">
        <f aca="false">K59</f>
        <v>0</v>
      </c>
      <c r="L58" s="43" t="n">
        <v>0</v>
      </c>
      <c r="M58" s="42" t="n">
        <f aca="false">M59</f>
        <v>0</v>
      </c>
      <c r="N58" s="42" t="n">
        <f aca="false">N59</f>
        <v>0</v>
      </c>
      <c r="O58" s="43" t="n">
        <v>0</v>
      </c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</row>
    <row r="59" customFormat="false" ht="109.6" hidden="false" customHeight="true" outlineLevel="0" collapsed="false">
      <c r="A59" s="45" t="n">
        <v>1</v>
      </c>
      <c r="B59" s="52" t="s">
        <v>66</v>
      </c>
      <c r="C59" s="47" t="n">
        <v>2068</v>
      </c>
      <c r="D59" s="47" t="n">
        <v>225.6</v>
      </c>
      <c r="E59" s="47" t="n">
        <v>225.6</v>
      </c>
      <c r="F59" s="48" t="n">
        <f aca="false">E59/D59</f>
        <v>1</v>
      </c>
      <c r="G59" s="47" t="n">
        <v>132</v>
      </c>
      <c r="H59" s="47" t="n">
        <v>14.4</v>
      </c>
      <c r="I59" s="48" t="n">
        <f aca="false">H59/G59</f>
        <v>0.109090909090909</v>
      </c>
      <c r="J59" s="47" t="n">
        <v>0</v>
      </c>
      <c r="K59" s="47" t="n">
        <v>0</v>
      </c>
      <c r="L59" s="48" t="n">
        <v>0</v>
      </c>
      <c r="M59" s="47" t="n">
        <v>0</v>
      </c>
      <c r="N59" s="47" t="n">
        <v>0</v>
      </c>
      <c r="O59" s="48" t="n">
        <v>0</v>
      </c>
    </row>
    <row r="60" s="44" customFormat="true" ht="86.25" hidden="false" customHeight="true" outlineLevel="0" collapsed="false">
      <c r="A60" s="40" t="n">
        <v>5</v>
      </c>
      <c r="B60" s="41" t="s">
        <v>67</v>
      </c>
      <c r="C60" s="42" t="n">
        <f aca="false">C61+C66+C67+C64+C63+C62+C65</f>
        <v>1892832.92625</v>
      </c>
      <c r="D60" s="42" t="n">
        <f aca="false">D61+D66+D67+D64+D63+D62+D65</f>
        <v>102807.31783</v>
      </c>
      <c r="E60" s="42" t="n">
        <f aca="false">E61+E66+E67+E64+E63+E62+E65</f>
        <v>102807.31783</v>
      </c>
      <c r="F60" s="43" t="n">
        <f aca="false">E60/D60</f>
        <v>1</v>
      </c>
      <c r="G60" s="42" t="n">
        <f aca="false">G61+G66+G67+G64+G63+G62+G65</f>
        <v>384462.53058</v>
      </c>
      <c r="H60" s="42" t="n">
        <f aca="false">H61+H66+H67+H64+H63+H62+H65</f>
        <v>262263.52074</v>
      </c>
      <c r="I60" s="43" t="n">
        <f aca="false">H60/G60</f>
        <v>0.682156256799198</v>
      </c>
      <c r="J60" s="42" t="n">
        <f aca="false">J61+J66+J67+J64+J63+J62+J65</f>
        <v>40468.9373210101</v>
      </c>
      <c r="K60" s="42" t="n">
        <f aca="false">K61+K66+K67+K64+K63+K62+K65</f>
        <v>18075.82408</v>
      </c>
      <c r="L60" s="43" t="n">
        <f aca="false">K60/J60</f>
        <v>0.446659222519679</v>
      </c>
      <c r="M60" s="42" t="n">
        <f aca="false">M61+M66+M67+M64+M63+M62+M65</f>
        <v>3200</v>
      </c>
      <c r="N60" s="42" t="n">
        <f aca="false">N61+N66+N67+N64+N63+N62+N65</f>
        <v>0</v>
      </c>
      <c r="O60" s="43" t="n">
        <f aca="false">N60/M60</f>
        <v>0</v>
      </c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</row>
    <row r="61" customFormat="false" ht="101.4" hidden="false" customHeight="true" outlineLevel="0" collapsed="false">
      <c r="A61" s="45" t="n">
        <v>1</v>
      </c>
      <c r="B61" s="46" t="s">
        <v>68</v>
      </c>
      <c r="C61" s="47" t="n">
        <v>281804.2</v>
      </c>
      <c r="D61" s="47" t="n">
        <v>13553.41053</v>
      </c>
      <c r="E61" s="47" t="n">
        <v>13553.41053</v>
      </c>
      <c r="F61" s="48" t="n">
        <f aca="false">E61/D61</f>
        <v>1</v>
      </c>
      <c r="G61" s="47" t="n">
        <v>46800.57</v>
      </c>
      <c r="H61" s="47" t="n">
        <v>2250.87966</v>
      </c>
      <c r="I61" s="48" t="n">
        <f aca="false">H61/G61</f>
        <v>0.0480951334567079</v>
      </c>
      <c r="J61" s="47" t="n">
        <v>3319.2401010101</v>
      </c>
      <c r="K61" s="47" t="n">
        <v>159.63929</v>
      </c>
      <c r="L61" s="48" t="n">
        <f aca="false">K61/J61</f>
        <v>0.0480951317596516</v>
      </c>
      <c r="M61" s="47" t="n">
        <v>0</v>
      </c>
      <c r="N61" s="47" t="n">
        <v>0</v>
      </c>
      <c r="O61" s="48" t="n">
        <v>0</v>
      </c>
    </row>
    <row r="62" customFormat="false" ht="102.6" hidden="false" customHeight="true" outlineLevel="0" collapsed="false">
      <c r="A62" s="45" t="n">
        <v>2</v>
      </c>
      <c r="B62" s="46" t="s">
        <v>69</v>
      </c>
      <c r="C62" s="47" t="n">
        <v>474886.92625</v>
      </c>
      <c r="D62" s="47" t="n">
        <v>27310.48877</v>
      </c>
      <c r="E62" s="47" t="n">
        <v>27310.48877</v>
      </c>
      <c r="F62" s="48" t="n">
        <f aca="false">E62/D62</f>
        <v>1</v>
      </c>
      <c r="G62" s="47" t="n">
        <v>288719.0151</v>
      </c>
      <c r="H62" s="47" t="n">
        <v>230936.63296</v>
      </c>
      <c r="I62" s="48" t="n">
        <f aca="false">H62/G62</f>
        <v>0.799866378319465</v>
      </c>
      <c r="J62" s="47" t="n">
        <v>7625.97175</v>
      </c>
      <c r="K62" s="47" t="n">
        <v>360.83422</v>
      </c>
      <c r="L62" s="48" t="n">
        <f aca="false">K62/J62</f>
        <v>0.0473164905180773</v>
      </c>
      <c r="M62" s="47" t="n">
        <v>0</v>
      </c>
      <c r="N62" s="47" t="n">
        <v>0</v>
      </c>
      <c r="O62" s="48" t="n">
        <v>0</v>
      </c>
    </row>
    <row r="63" customFormat="false" ht="65.25" hidden="false" customHeight="true" outlineLevel="0" collapsed="false">
      <c r="A63" s="45" t="n">
        <v>3</v>
      </c>
      <c r="B63" s="46" t="s">
        <v>70</v>
      </c>
      <c r="C63" s="47" t="n">
        <v>655039.5</v>
      </c>
      <c r="D63" s="47" t="n">
        <v>46904.95591</v>
      </c>
      <c r="E63" s="47" t="n">
        <v>46904.95591</v>
      </c>
      <c r="F63" s="48" t="n">
        <f aca="false">E63/D63</f>
        <v>1</v>
      </c>
      <c r="G63" s="47" t="n">
        <v>15439.66248</v>
      </c>
      <c r="H63" s="47" t="n">
        <v>474.10812</v>
      </c>
      <c r="I63" s="48" t="n">
        <f aca="false">H63/G63</f>
        <v>0.0307071557175646</v>
      </c>
      <c r="J63" s="47" t="n">
        <v>7016.27188</v>
      </c>
      <c r="K63" s="47" t="n">
        <v>478.57641</v>
      </c>
      <c r="L63" s="48" t="n">
        <f aca="false">K63/J63</f>
        <v>0.0682095018815035</v>
      </c>
      <c r="M63" s="47" t="n">
        <v>0</v>
      </c>
      <c r="N63" s="47" t="n">
        <v>0</v>
      </c>
      <c r="O63" s="48" t="n">
        <v>0</v>
      </c>
    </row>
    <row r="64" customFormat="false" ht="68.75" hidden="false" customHeight="true" outlineLevel="0" collapsed="false">
      <c r="A64" s="45" t="n">
        <v>4</v>
      </c>
      <c r="B64" s="46" t="s">
        <v>71</v>
      </c>
      <c r="C64" s="47" t="n">
        <v>314441.3</v>
      </c>
      <c r="D64" s="47" t="n">
        <v>0</v>
      </c>
      <c r="E64" s="47" t="n">
        <v>0</v>
      </c>
      <c r="F64" s="48" t="n">
        <v>0</v>
      </c>
      <c r="G64" s="47" t="n">
        <v>3176.175</v>
      </c>
      <c r="H64" s="47" t="n">
        <v>0</v>
      </c>
      <c r="I64" s="48" t="n">
        <v>0</v>
      </c>
      <c r="J64" s="47" t="n">
        <v>3356.47503</v>
      </c>
      <c r="K64" s="47" t="n">
        <v>0</v>
      </c>
      <c r="L64" s="48" t="n">
        <v>0</v>
      </c>
      <c r="M64" s="47" t="n">
        <v>3200</v>
      </c>
      <c r="N64" s="47" t="n">
        <v>0</v>
      </c>
      <c r="O64" s="48" t="n">
        <v>0</v>
      </c>
    </row>
    <row r="65" customFormat="false" ht="121.25" hidden="false" customHeight="true" outlineLevel="0" collapsed="false">
      <c r="A65" s="45" t="n">
        <v>5</v>
      </c>
      <c r="B65" s="46" t="s">
        <v>72</v>
      </c>
      <c r="C65" s="47" t="n">
        <v>150000</v>
      </c>
      <c r="D65" s="47" t="n">
        <v>0</v>
      </c>
      <c r="E65" s="47" t="n">
        <v>0</v>
      </c>
      <c r="F65" s="48" t="n">
        <v>0</v>
      </c>
      <c r="G65" s="47" t="n">
        <v>0</v>
      </c>
      <c r="H65" s="47" t="n">
        <v>0</v>
      </c>
      <c r="I65" s="48" t="n">
        <v>0</v>
      </c>
      <c r="J65" s="47" t="n">
        <v>0</v>
      </c>
      <c r="K65" s="47" t="n">
        <v>0</v>
      </c>
      <c r="L65" s="48" t="n">
        <v>0</v>
      </c>
      <c r="M65" s="47" t="n">
        <v>0</v>
      </c>
      <c r="N65" s="47" t="n">
        <v>0</v>
      </c>
      <c r="O65" s="48" t="n">
        <v>0</v>
      </c>
    </row>
    <row r="66" customFormat="false" ht="57.1" hidden="false" customHeight="true" outlineLevel="0" collapsed="false">
      <c r="A66" s="45" t="n">
        <v>6</v>
      </c>
      <c r="B66" s="53" t="s">
        <v>73</v>
      </c>
      <c r="C66" s="47" t="n">
        <v>1685.4</v>
      </c>
      <c r="D66" s="47" t="n">
        <v>892.3</v>
      </c>
      <c r="E66" s="47" t="n">
        <v>892.3</v>
      </c>
      <c r="F66" s="48" t="n">
        <f aca="false">E66/D66</f>
        <v>1</v>
      </c>
      <c r="G66" s="47" t="n">
        <v>107.6</v>
      </c>
      <c r="H66" s="47" t="n">
        <v>56.2</v>
      </c>
      <c r="I66" s="48" t="n">
        <f aca="false">H66/G66</f>
        <v>0.522304832713755</v>
      </c>
      <c r="J66" s="47" t="n">
        <v>0</v>
      </c>
      <c r="K66" s="47" t="n">
        <v>0</v>
      </c>
      <c r="L66" s="48" t="n">
        <v>0</v>
      </c>
      <c r="M66" s="47" t="n">
        <v>0</v>
      </c>
      <c r="N66" s="47" t="n">
        <v>0</v>
      </c>
      <c r="O66" s="48" t="n">
        <v>0</v>
      </c>
    </row>
    <row r="67" customFormat="false" ht="43.1" hidden="false" customHeight="true" outlineLevel="0" collapsed="false">
      <c r="A67" s="45" t="n">
        <v>7</v>
      </c>
      <c r="B67" s="53" t="s">
        <v>74</v>
      </c>
      <c r="C67" s="47" t="n">
        <v>14975.6</v>
      </c>
      <c r="D67" s="47" t="n">
        <v>14146.16262</v>
      </c>
      <c r="E67" s="47" t="n">
        <v>14146.16262</v>
      </c>
      <c r="F67" s="48" t="n">
        <v>1</v>
      </c>
      <c r="G67" s="47" t="n">
        <v>30219.508</v>
      </c>
      <c r="H67" s="47" t="n">
        <v>28545.7</v>
      </c>
      <c r="I67" s="48" t="n">
        <v>0.944614081738194</v>
      </c>
      <c r="J67" s="47" t="n">
        <v>19150.97856</v>
      </c>
      <c r="K67" s="47" t="n">
        <v>17076.77416</v>
      </c>
      <c r="L67" s="48" t="n">
        <v>0.891691988819187</v>
      </c>
      <c r="M67" s="47" t="n">
        <v>0</v>
      </c>
      <c r="N67" s="47" t="n">
        <v>0</v>
      </c>
      <c r="O67" s="48" t="n">
        <v>0</v>
      </c>
    </row>
    <row r="68" customFormat="false" ht="75.75" hidden="false" customHeight="true" outlineLevel="0" collapsed="false">
      <c r="A68" s="40" t="n">
        <v>6</v>
      </c>
      <c r="B68" s="41" t="s">
        <v>75</v>
      </c>
      <c r="C68" s="42" t="n">
        <f aca="false">C69</f>
        <v>13346.9</v>
      </c>
      <c r="D68" s="42" t="n">
        <f aca="false">D69</f>
        <v>0</v>
      </c>
      <c r="E68" s="42" t="n">
        <f aca="false">E69</f>
        <v>0</v>
      </c>
      <c r="F68" s="43" t="n">
        <v>0</v>
      </c>
      <c r="G68" s="42" t="n">
        <f aca="false">G69</f>
        <v>851.93</v>
      </c>
      <c r="H68" s="42" t="n">
        <f aca="false">H69</f>
        <v>0</v>
      </c>
      <c r="I68" s="43" t="n">
        <f aca="false">(H68/G68)</f>
        <v>0</v>
      </c>
      <c r="J68" s="42" t="n">
        <f aca="false">J69</f>
        <v>772.96</v>
      </c>
      <c r="K68" s="42" t="n">
        <f aca="false">K69</f>
        <v>0</v>
      </c>
      <c r="L68" s="43" t="n">
        <f aca="false">(K68/J68)</f>
        <v>0</v>
      </c>
      <c r="M68" s="42" t="n">
        <f aca="false">M69</f>
        <v>0</v>
      </c>
      <c r="N68" s="42" t="n">
        <f aca="false">N69</f>
        <v>0</v>
      </c>
      <c r="O68" s="43" t="n">
        <v>0</v>
      </c>
    </row>
    <row r="69" customFormat="false" ht="54.8" hidden="false" customHeight="true" outlineLevel="0" collapsed="false">
      <c r="A69" s="45" t="n">
        <v>1</v>
      </c>
      <c r="B69" s="53" t="s">
        <v>76</v>
      </c>
      <c r="C69" s="47" t="n">
        <v>13346.9</v>
      </c>
      <c r="D69" s="47" t="n">
        <v>0</v>
      </c>
      <c r="E69" s="47" t="n">
        <v>0</v>
      </c>
      <c r="F69" s="48" t="n">
        <v>1</v>
      </c>
      <c r="G69" s="47" t="n">
        <v>851.93</v>
      </c>
      <c r="H69" s="47" t="n">
        <v>0</v>
      </c>
      <c r="I69" s="48" t="n">
        <f aca="false">H69/G69</f>
        <v>0</v>
      </c>
      <c r="J69" s="47" t="n">
        <v>772.96</v>
      </c>
      <c r="K69" s="47" t="n">
        <v>0</v>
      </c>
      <c r="L69" s="48" t="n">
        <f aca="false">K69/J69</f>
        <v>0</v>
      </c>
      <c r="M69" s="47" t="n">
        <v>0</v>
      </c>
      <c r="N69" s="47" t="n">
        <v>0</v>
      </c>
      <c r="O69" s="48" t="n">
        <v>0</v>
      </c>
    </row>
    <row r="70" s="44" customFormat="true" ht="51.3" hidden="false" customHeight="true" outlineLevel="0" collapsed="false">
      <c r="A70" s="40" t="n">
        <v>7</v>
      </c>
      <c r="B70" s="41" t="s">
        <v>77</v>
      </c>
      <c r="C70" s="42" t="n">
        <f aca="false">C71+C72+C73+C76+C80+C81+C82+C83+C77+C78+C79+C74+C75</f>
        <v>338034.3</v>
      </c>
      <c r="D70" s="42" t="n">
        <f aca="false">D71+D72+D73+D76+D80+D81+D82+D83+D77+D78+D79+D74+D75</f>
        <v>13392.53</v>
      </c>
      <c r="E70" s="42" t="n">
        <f aca="false">E71+E72+E73+E76+E80+E81+E82+E83+E77+E78+E79+E74+E75</f>
        <v>13392.53</v>
      </c>
      <c r="F70" s="43" t="n">
        <f aca="false">E70/D70</f>
        <v>1</v>
      </c>
      <c r="G70" s="42" t="n">
        <f aca="false">G71+G72+G73+G76+G80+G81+G82+G83+G77+G78+G79+G74+G75</f>
        <v>62637.978</v>
      </c>
      <c r="H70" s="42" t="n">
        <f aca="false">H71+H72+H73+H76+H80+H81+H82+H83+H77+H78+H79+H74+H75</f>
        <v>742.27</v>
      </c>
      <c r="I70" s="43" t="n">
        <f aca="false">H70/G70</f>
        <v>0.0118501590201395</v>
      </c>
      <c r="J70" s="42" t="n">
        <f aca="false">J71+J72+J73+J76+J80+J81+J82+J83+J77+J78+J79+J74+J75</f>
        <v>3774.68877</v>
      </c>
      <c r="K70" s="42" t="n">
        <f aca="false">K71+K72+K73+K76+K80+K81+K82+K83+K77+K78+K79+K74+K75</f>
        <v>17.73</v>
      </c>
      <c r="L70" s="43" t="n">
        <f aca="false">K70/J70</f>
        <v>0.00469707599230757</v>
      </c>
      <c r="M70" s="42" t="n">
        <f aca="false">M71+M72+M73+M76+M80+M81+M82+M83+M77+M78+M79+M74+M75</f>
        <v>0</v>
      </c>
      <c r="N70" s="42" t="n">
        <f aca="false">N71+N72+N73+N76+N80+N81+N82+N83+N77+N78+N79+N74+N75</f>
        <v>0</v>
      </c>
      <c r="O70" s="43" t="n">
        <v>0</v>
      </c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</row>
    <row r="71" customFormat="false" ht="53.6" hidden="false" customHeight="true" outlineLevel="0" collapsed="false">
      <c r="A71" s="45" t="n">
        <v>1</v>
      </c>
      <c r="B71" s="46" t="s">
        <v>78</v>
      </c>
      <c r="C71" s="47" t="n">
        <v>300</v>
      </c>
      <c r="D71" s="47" t="n">
        <v>0</v>
      </c>
      <c r="E71" s="47" t="n">
        <v>0</v>
      </c>
      <c r="F71" s="48" t="n">
        <v>0</v>
      </c>
      <c r="G71" s="47" t="n">
        <v>0</v>
      </c>
      <c r="H71" s="47" t="n">
        <v>0</v>
      </c>
      <c r="I71" s="48" t="n">
        <v>0</v>
      </c>
      <c r="J71" s="47" t="n">
        <v>0</v>
      </c>
      <c r="K71" s="47" t="n">
        <v>0</v>
      </c>
      <c r="L71" s="48" t="n">
        <v>0</v>
      </c>
      <c r="M71" s="47" t="n">
        <v>0</v>
      </c>
      <c r="N71" s="47" t="n">
        <v>0</v>
      </c>
      <c r="O71" s="48" t="n">
        <v>0</v>
      </c>
    </row>
    <row r="72" customFormat="false" ht="55.95" hidden="false" customHeight="true" outlineLevel="0" collapsed="false">
      <c r="A72" s="45" t="n">
        <v>2</v>
      </c>
      <c r="B72" s="54" t="s">
        <v>79</v>
      </c>
      <c r="C72" s="47" t="n">
        <v>41884.2</v>
      </c>
      <c r="D72" s="47" t="n">
        <v>0</v>
      </c>
      <c r="E72" s="47" t="n">
        <v>0</v>
      </c>
      <c r="F72" s="48" t="n">
        <v>0</v>
      </c>
      <c r="G72" s="47" t="n">
        <v>2890.74</v>
      </c>
      <c r="H72" s="47" t="n">
        <v>0</v>
      </c>
      <c r="I72" s="48" t="n">
        <f aca="false">H72/G72</f>
        <v>0</v>
      </c>
      <c r="J72" s="47" t="n">
        <v>452.27</v>
      </c>
      <c r="K72" s="47" t="n">
        <v>0</v>
      </c>
      <c r="L72" s="48" t="n">
        <f aca="false">K72/J72</f>
        <v>0</v>
      </c>
      <c r="M72" s="47" t="n">
        <v>0</v>
      </c>
      <c r="N72" s="47" t="n">
        <v>0</v>
      </c>
      <c r="O72" s="48" t="n">
        <v>0</v>
      </c>
    </row>
    <row r="73" customFormat="false" ht="53.6" hidden="false" customHeight="true" outlineLevel="0" collapsed="false">
      <c r="A73" s="45" t="n">
        <v>3</v>
      </c>
      <c r="B73" s="54" t="s">
        <v>80</v>
      </c>
      <c r="C73" s="47" t="n">
        <v>47788.3</v>
      </c>
      <c r="D73" s="47" t="n">
        <v>0</v>
      </c>
      <c r="E73" s="47" t="n">
        <v>0</v>
      </c>
      <c r="F73" s="48" t="n">
        <v>0</v>
      </c>
      <c r="G73" s="47" t="n">
        <v>3050.32</v>
      </c>
      <c r="H73" s="47" t="n">
        <v>0</v>
      </c>
      <c r="I73" s="48" t="n">
        <f aca="false">H73/G73</f>
        <v>0</v>
      </c>
      <c r="J73" s="47" t="n">
        <v>513.53</v>
      </c>
      <c r="K73" s="47" t="n">
        <v>0</v>
      </c>
      <c r="L73" s="48" t="n">
        <v>0</v>
      </c>
      <c r="M73" s="47" t="n">
        <v>0</v>
      </c>
      <c r="N73" s="47" t="n">
        <v>0</v>
      </c>
      <c r="O73" s="48" t="n">
        <v>0</v>
      </c>
    </row>
    <row r="74" customFormat="false" ht="62.95" hidden="false" customHeight="true" outlineLevel="0" collapsed="false">
      <c r="A74" s="45" t="n">
        <v>4</v>
      </c>
      <c r="B74" s="54" t="s">
        <v>81</v>
      </c>
      <c r="C74" s="47" t="n">
        <v>30330</v>
      </c>
      <c r="D74" s="47" t="n">
        <v>0</v>
      </c>
      <c r="E74" s="47" t="n">
        <v>0</v>
      </c>
      <c r="F74" s="48" t="n">
        <v>0</v>
      </c>
      <c r="G74" s="47" t="n">
        <v>1935.958</v>
      </c>
      <c r="H74" s="47" t="n">
        <v>0</v>
      </c>
      <c r="I74" s="48" t="n">
        <f aca="false">H74/G74*100</f>
        <v>0</v>
      </c>
      <c r="J74" s="47" t="n">
        <v>325.91877</v>
      </c>
      <c r="K74" s="47" t="n">
        <v>0</v>
      </c>
      <c r="L74" s="48" t="n">
        <f aca="false">K74/J74*100</f>
        <v>0</v>
      </c>
      <c r="M74" s="47" t="n">
        <v>0</v>
      </c>
      <c r="N74" s="47" t="n">
        <v>0</v>
      </c>
      <c r="O74" s="48" t="n">
        <v>0</v>
      </c>
    </row>
    <row r="75" customFormat="false" ht="62.95" hidden="false" customHeight="true" outlineLevel="0" collapsed="false">
      <c r="A75" s="45" t="n">
        <v>5</v>
      </c>
      <c r="B75" s="54" t="s">
        <v>82</v>
      </c>
      <c r="C75" s="47" t="n">
        <v>108204.8</v>
      </c>
      <c r="D75" s="47" t="n">
        <v>0</v>
      </c>
      <c r="E75" s="47" t="n">
        <v>0</v>
      </c>
      <c r="F75" s="48" t="n">
        <v>0</v>
      </c>
      <c r="G75" s="47" t="n">
        <v>51526.1</v>
      </c>
      <c r="H75" s="47" t="n">
        <v>0</v>
      </c>
      <c r="I75" s="48" t="n">
        <f aca="false">H75/G75*100</f>
        <v>0</v>
      </c>
      <c r="J75" s="47" t="n">
        <v>0</v>
      </c>
      <c r="K75" s="47" t="n">
        <v>0</v>
      </c>
      <c r="L75" s="48" t="n">
        <v>0</v>
      </c>
      <c r="M75" s="47" t="n">
        <v>0</v>
      </c>
      <c r="N75" s="47" t="n">
        <v>0</v>
      </c>
      <c r="O75" s="48" t="n">
        <v>0</v>
      </c>
    </row>
    <row r="76" customFormat="false" ht="54.8" hidden="false" customHeight="true" outlineLevel="0" collapsed="false">
      <c r="A76" s="45" t="n">
        <v>6</v>
      </c>
      <c r="B76" s="54" t="s">
        <v>83</v>
      </c>
      <c r="C76" s="47" t="n">
        <v>5000</v>
      </c>
      <c r="D76" s="47" t="n">
        <v>0</v>
      </c>
      <c r="E76" s="47" t="n">
        <v>0</v>
      </c>
      <c r="F76" s="48" t="n">
        <v>0</v>
      </c>
      <c r="G76" s="47" t="n">
        <v>0</v>
      </c>
      <c r="H76" s="47" t="n">
        <v>0</v>
      </c>
      <c r="I76" s="48" t="n">
        <v>0</v>
      </c>
      <c r="J76" s="47" t="n">
        <v>0</v>
      </c>
      <c r="K76" s="47" t="n">
        <v>0</v>
      </c>
      <c r="L76" s="48" t="n">
        <v>0</v>
      </c>
      <c r="M76" s="47" t="n">
        <v>0</v>
      </c>
      <c r="N76" s="47" t="n">
        <v>0</v>
      </c>
      <c r="O76" s="48" t="n">
        <v>0</v>
      </c>
    </row>
    <row r="77" customFormat="false" ht="54.8" hidden="false" customHeight="true" outlineLevel="0" collapsed="false">
      <c r="A77" s="45" t="n">
        <v>7</v>
      </c>
      <c r="B77" s="54" t="s">
        <v>84</v>
      </c>
      <c r="C77" s="47" t="n">
        <v>38512</v>
      </c>
      <c r="D77" s="47" t="n">
        <v>0</v>
      </c>
      <c r="E77" s="47" t="n">
        <v>0</v>
      </c>
      <c r="F77" s="48" t="n">
        <v>0</v>
      </c>
      <c r="G77" s="47" t="n">
        <v>389.01</v>
      </c>
      <c r="H77" s="47" t="n">
        <v>0</v>
      </c>
      <c r="I77" s="48" t="n">
        <f aca="false">H77/G77</f>
        <v>0</v>
      </c>
      <c r="J77" s="47" t="n">
        <v>0</v>
      </c>
      <c r="K77" s="47" t="n">
        <v>0</v>
      </c>
      <c r="L77" s="48" t="n">
        <v>0</v>
      </c>
      <c r="M77" s="47" t="n">
        <v>0</v>
      </c>
      <c r="N77" s="47" t="n">
        <v>0</v>
      </c>
      <c r="O77" s="48" t="n">
        <v>0</v>
      </c>
    </row>
    <row r="78" customFormat="false" ht="60.6" hidden="false" customHeight="true" outlineLevel="0" collapsed="false">
      <c r="A78" s="45" t="n">
        <v>8</v>
      </c>
      <c r="B78" s="54" t="s">
        <v>85</v>
      </c>
      <c r="C78" s="47" t="n">
        <v>20100</v>
      </c>
      <c r="D78" s="47" t="n">
        <v>2234.9</v>
      </c>
      <c r="E78" s="47" t="n">
        <v>2234.9</v>
      </c>
      <c r="F78" s="48" t="n">
        <f aca="false">E78/D78</f>
        <v>1</v>
      </c>
      <c r="G78" s="47" t="n">
        <v>270.75</v>
      </c>
      <c r="H78" s="47" t="n">
        <v>30.1</v>
      </c>
      <c r="I78" s="48" t="n">
        <f aca="false">H78/G78</f>
        <v>0.111172668513389</v>
      </c>
      <c r="J78" s="47" t="n">
        <v>105.54</v>
      </c>
      <c r="K78" s="47" t="n">
        <v>0</v>
      </c>
      <c r="L78" s="48" t="n">
        <v>0</v>
      </c>
      <c r="M78" s="47" t="n">
        <v>0</v>
      </c>
      <c r="N78" s="47" t="n">
        <v>0</v>
      </c>
      <c r="O78" s="48" t="n">
        <v>0</v>
      </c>
    </row>
    <row r="79" customFormat="false" ht="62.95" hidden="false" customHeight="true" outlineLevel="0" collapsed="false">
      <c r="A79" s="45" t="n">
        <v>9</v>
      </c>
      <c r="B79" s="54" t="s">
        <v>86</v>
      </c>
      <c r="C79" s="47" t="n">
        <v>6621.1</v>
      </c>
      <c r="D79" s="47" t="n">
        <v>0</v>
      </c>
      <c r="E79" s="47" t="n">
        <v>0</v>
      </c>
      <c r="F79" s="48" t="n">
        <v>0</v>
      </c>
      <c r="G79" s="47" t="n">
        <v>66.9</v>
      </c>
      <c r="H79" s="47" t="n">
        <v>0</v>
      </c>
      <c r="I79" s="48" t="n">
        <f aca="false">H79/G79</f>
        <v>0</v>
      </c>
      <c r="J79" s="47" t="n">
        <v>67.55</v>
      </c>
      <c r="K79" s="47" t="n">
        <v>0</v>
      </c>
      <c r="L79" s="48" t="n">
        <v>0</v>
      </c>
      <c r="M79" s="47" t="n">
        <v>0</v>
      </c>
      <c r="N79" s="47" t="n">
        <v>0</v>
      </c>
      <c r="O79" s="48" t="n">
        <v>0</v>
      </c>
    </row>
    <row r="80" customFormat="false" ht="54.8" hidden="false" customHeight="true" outlineLevel="0" collapsed="false">
      <c r="A80" s="45" t="n">
        <v>10</v>
      </c>
      <c r="B80" s="54" t="s">
        <v>87</v>
      </c>
      <c r="C80" s="47" t="n">
        <v>1650</v>
      </c>
      <c r="D80" s="47" t="n">
        <v>1650</v>
      </c>
      <c r="E80" s="47" t="n">
        <v>1650</v>
      </c>
      <c r="F80" s="48" t="n">
        <f aca="false">E80/D80</f>
        <v>1</v>
      </c>
      <c r="G80" s="47" t="n">
        <v>105.32</v>
      </c>
      <c r="H80" s="47" t="n">
        <v>105.3</v>
      </c>
      <c r="I80" s="48" t="n">
        <f aca="false">H80/G80</f>
        <v>0.999810102544626</v>
      </c>
      <c r="J80" s="47" t="n">
        <v>17.73</v>
      </c>
      <c r="K80" s="47" t="n">
        <v>17.73</v>
      </c>
      <c r="L80" s="48" t="n">
        <f aca="false">K80/J80</f>
        <v>1</v>
      </c>
      <c r="M80" s="47" t="n">
        <v>0</v>
      </c>
      <c r="N80" s="47" t="n">
        <v>0</v>
      </c>
      <c r="O80" s="48" t="n">
        <v>0</v>
      </c>
    </row>
    <row r="81" customFormat="false" ht="88.6" hidden="false" customHeight="true" outlineLevel="0" collapsed="false">
      <c r="A81" s="45" t="n">
        <v>11</v>
      </c>
      <c r="B81" s="51" t="s">
        <v>88</v>
      </c>
      <c r="C81" s="47" t="n">
        <v>20417.1</v>
      </c>
      <c r="D81" s="47" t="n">
        <v>0</v>
      </c>
      <c r="E81" s="47" t="n">
        <v>0</v>
      </c>
      <c r="F81" s="48" t="n">
        <v>0</v>
      </c>
      <c r="G81" s="47" t="n">
        <v>1303.22</v>
      </c>
      <c r="H81" s="47" t="n">
        <v>0</v>
      </c>
      <c r="I81" s="48" t="n">
        <f aca="false">H81/G81</f>
        <v>0</v>
      </c>
      <c r="J81" s="47" t="n">
        <v>1922</v>
      </c>
      <c r="K81" s="47" t="n">
        <v>0</v>
      </c>
      <c r="L81" s="48" t="n">
        <f aca="false">K81/J81</f>
        <v>0</v>
      </c>
      <c r="M81" s="47" t="n">
        <v>0</v>
      </c>
      <c r="N81" s="47" t="n">
        <v>0</v>
      </c>
      <c r="O81" s="48" t="n">
        <v>0</v>
      </c>
    </row>
    <row r="82" customFormat="false" ht="79.25" hidden="false" customHeight="true" outlineLevel="0" collapsed="false">
      <c r="A82" s="45" t="n">
        <v>12</v>
      </c>
      <c r="B82" s="51" t="s">
        <v>89</v>
      </c>
      <c r="C82" s="47" t="n">
        <v>11840.5</v>
      </c>
      <c r="D82" s="47" t="n">
        <v>9507.63</v>
      </c>
      <c r="E82" s="47" t="n">
        <v>9507.63</v>
      </c>
      <c r="F82" s="48" t="n">
        <f aca="false">E82/D82</f>
        <v>1</v>
      </c>
      <c r="G82" s="47" t="n">
        <v>755.77</v>
      </c>
      <c r="H82" s="47" t="n">
        <v>606.87</v>
      </c>
      <c r="I82" s="48" t="n">
        <f aca="false">H82/G82</f>
        <v>0.802982388821996</v>
      </c>
      <c r="J82" s="47" t="n">
        <v>0</v>
      </c>
      <c r="K82" s="47" t="n">
        <v>0</v>
      </c>
      <c r="L82" s="48" t="n">
        <v>0</v>
      </c>
      <c r="M82" s="47" t="n">
        <v>0</v>
      </c>
      <c r="N82" s="47" t="n">
        <v>0</v>
      </c>
      <c r="O82" s="48" t="n">
        <v>0</v>
      </c>
    </row>
    <row r="83" customFormat="false" ht="93.25" hidden="false" customHeight="true" outlineLevel="0" collapsed="false">
      <c r="A83" s="45" t="n">
        <v>13</v>
      </c>
      <c r="B83" s="51" t="s">
        <v>90</v>
      </c>
      <c r="C83" s="47" t="n">
        <v>5386.3</v>
      </c>
      <c r="D83" s="47" t="n">
        <v>0</v>
      </c>
      <c r="E83" s="47" t="n">
        <v>0</v>
      </c>
      <c r="F83" s="48" t="n">
        <v>0</v>
      </c>
      <c r="G83" s="47" t="n">
        <v>343.89</v>
      </c>
      <c r="H83" s="47" t="n">
        <v>0</v>
      </c>
      <c r="I83" s="48" t="n">
        <f aca="false">H83/G83</f>
        <v>0</v>
      </c>
      <c r="J83" s="47" t="n">
        <v>370.15</v>
      </c>
      <c r="K83" s="47" t="n">
        <v>0</v>
      </c>
      <c r="L83" s="48" t="n">
        <f aca="false">K83/J83</f>
        <v>0</v>
      </c>
      <c r="M83" s="47" t="n">
        <v>0</v>
      </c>
      <c r="N83" s="47" t="n">
        <v>0</v>
      </c>
      <c r="O83" s="48" t="n">
        <v>0</v>
      </c>
    </row>
    <row r="84" s="44" customFormat="true" ht="50.1" hidden="false" customHeight="true" outlineLevel="0" collapsed="false">
      <c r="A84" s="40" t="n">
        <v>8</v>
      </c>
      <c r="B84" s="41" t="s">
        <v>91</v>
      </c>
      <c r="C84" s="42" t="n">
        <f aca="false">C85+C86+C87+C88</f>
        <v>335601.9</v>
      </c>
      <c r="D84" s="42" t="n">
        <f aca="false">D85+D86+D87+D88</f>
        <v>39306.75436</v>
      </c>
      <c r="E84" s="42" t="n">
        <f aca="false">E85+E86+E87+E88</f>
        <v>39306.75436</v>
      </c>
      <c r="F84" s="43" t="n">
        <f aca="false">E84/D84</f>
        <v>1</v>
      </c>
      <c r="G84" s="42" t="n">
        <f aca="false">G85+G86+G87+G88</f>
        <v>4225.53</v>
      </c>
      <c r="H84" s="42" t="n">
        <f aca="false">H85+H86+H87+H88</f>
        <v>637.01873</v>
      </c>
      <c r="I84" s="43" t="n">
        <f aca="false">H84/G84</f>
        <v>0.150754752658246</v>
      </c>
      <c r="J84" s="42" t="n">
        <f aca="false">J85+J86+J87+J88</f>
        <v>331.82562</v>
      </c>
      <c r="K84" s="42" t="n">
        <f aca="false">K85+K86+K87+K88</f>
        <v>34</v>
      </c>
      <c r="L84" s="43" t="n">
        <f aca="false">K84/J84</f>
        <v>0.1024634565589</v>
      </c>
      <c r="M84" s="42" t="n">
        <f aca="false">M85+M86+M87+M88</f>
        <v>0</v>
      </c>
      <c r="N84" s="42" t="n">
        <f aca="false">N85+N86+N87+N88</f>
        <v>0</v>
      </c>
      <c r="O84" s="43" t="n">
        <v>0</v>
      </c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</row>
    <row r="85" s="44" customFormat="true" ht="64.1" hidden="false" customHeight="true" outlineLevel="0" collapsed="false">
      <c r="A85" s="45" t="n">
        <v>1</v>
      </c>
      <c r="B85" s="51" t="s">
        <v>92</v>
      </c>
      <c r="C85" s="47" t="n">
        <v>10087.2</v>
      </c>
      <c r="D85" s="47" t="n">
        <v>0</v>
      </c>
      <c r="E85" s="47" t="n">
        <v>0</v>
      </c>
      <c r="F85" s="48" t="n">
        <v>0</v>
      </c>
      <c r="G85" s="47" t="n">
        <v>101.9</v>
      </c>
      <c r="H85" s="47" t="n">
        <v>0</v>
      </c>
      <c r="I85" s="48" t="n">
        <f aca="false">H85/G85</f>
        <v>0</v>
      </c>
      <c r="J85" s="47" t="n">
        <v>102.9</v>
      </c>
      <c r="K85" s="47" t="n">
        <v>0</v>
      </c>
      <c r="L85" s="48" t="n">
        <f aca="false">K85/J85</f>
        <v>0</v>
      </c>
      <c r="M85" s="47" t="n">
        <v>0</v>
      </c>
      <c r="N85" s="47" t="n">
        <v>0</v>
      </c>
      <c r="O85" s="48" t="n">
        <v>0</v>
      </c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</row>
    <row r="86" s="44" customFormat="true" ht="133.65" hidden="false" customHeight="false" outlineLevel="0" collapsed="false">
      <c r="A86" s="45" t="n">
        <v>2</v>
      </c>
      <c r="B86" s="51" t="s">
        <v>93</v>
      </c>
      <c r="C86" s="47" t="n">
        <v>9050.9</v>
      </c>
      <c r="D86" s="47" t="n">
        <v>0</v>
      </c>
      <c r="E86" s="47" t="n">
        <v>0</v>
      </c>
      <c r="F86" s="48" t="n">
        <v>0</v>
      </c>
      <c r="G86" s="47" t="n">
        <v>91.42</v>
      </c>
      <c r="H86" s="47" t="n">
        <v>0</v>
      </c>
      <c r="I86" s="48" t="n">
        <v>0</v>
      </c>
      <c r="J86" s="47" t="n">
        <v>92.3</v>
      </c>
      <c r="K86" s="47" t="n">
        <v>0</v>
      </c>
      <c r="L86" s="48" t="n">
        <v>0</v>
      </c>
      <c r="M86" s="47" t="n">
        <v>0</v>
      </c>
      <c r="N86" s="47" t="n">
        <v>0</v>
      </c>
      <c r="O86" s="48" t="n">
        <v>0</v>
      </c>
      <c r="ALY86" s="5"/>
      <c r="ALZ86" s="5"/>
      <c r="AMA86" s="5"/>
      <c r="AMB86" s="5"/>
      <c r="AMC86" s="5"/>
      <c r="AMD86" s="5"/>
      <c r="AME86" s="5"/>
      <c r="AMF86" s="5"/>
      <c r="AMG86" s="5"/>
      <c r="AMH86" s="5"/>
      <c r="AMI86" s="5"/>
      <c r="AMJ86" s="5"/>
    </row>
    <row r="87" s="44" customFormat="true" ht="55.65" hidden="false" customHeight="false" outlineLevel="0" collapsed="false">
      <c r="A87" s="45" t="n">
        <v>3</v>
      </c>
      <c r="B87" s="51" t="s">
        <v>94</v>
      </c>
      <c r="C87" s="47" t="n">
        <v>6246.7</v>
      </c>
      <c r="D87" s="47" t="n">
        <v>4466.8</v>
      </c>
      <c r="E87" s="47" t="n">
        <v>4466.8</v>
      </c>
      <c r="F87" s="48" t="n">
        <v>1</v>
      </c>
      <c r="G87" s="47" t="n">
        <v>398.7</v>
      </c>
      <c r="H87" s="47" t="n">
        <v>285.1</v>
      </c>
      <c r="I87" s="48" t="n">
        <f aca="false">H87/G87</f>
        <v>0.715073990469024</v>
      </c>
      <c r="J87" s="47" t="n">
        <v>37.6</v>
      </c>
      <c r="K87" s="47" t="n">
        <v>34</v>
      </c>
      <c r="L87" s="48" t="n">
        <f aca="false">K87/J87</f>
        <v>0.904255319148936</v>
      </c>
      <c r="M87" s="47" t="n">
        <v>0</v>
      </c>
      <c r="N87" s="47" t="n">
        <v>0</v>
      </c>
      <c r="O87" s="48" t="n">
        <v>0</v>
      </c>
      <c r="ALY87" s="5"/>
      <c r="ALZ87" s="5"/>
      <c r="AMA87" s="5"/>
      <c r="AMB87" s="5"/>
      <c r="AMC87" s="5"/>
      <c r="AMD87" s="5"/>
      <c r="AME87" s="5"/>
      <c r="AMF87" s="5"/>
      <c r="AMG87" s="5"/>
      <c r="AMH87" s="5"/>
      <c r="AMI87" s="5"/>
      <c r="AMJ87" s="5"/>
    </row>
    <row r="88" customFormat="false" ht="89.1" hidden="false" customHeight="false" outlineLevel="0" collapsed="false">
      <c r="A88" s="45" t="n">
        <v>4</v>
      </c>
      <c r="B88" s="51" t="s">
        <v>95</v>
      </c>
      <c r="C88" s="47" t="n">
        <v>310217.1</v>
      </c>
      <c r="D88" s="47" t="n">
        <v>34839.95436</v>
      </c>
      <c r="E88" s="47" t="n">
        <v>34839.95436</v>
      </c>
      <c r="F88" s="48" t="n">
        <f aca="false">E88/D88</f>
        <v>1</v>
      </c>
      <c r="G88" s="47" t="n">
        <v>3633.51</v>
      </c>
      <c r="H88" s="47" t="n">
        <v>351.91873</v>
      </c>
      <c r="I88" s="48" t="n">
        <f aca="false">H88/G88</f>
        <v>0.0968536566570616</v>
      </c>
      <c r="J88" s="47" t="n">
        <v>99.02562</v>
      </c>
      <c r="K88" s="47" t="n">
        <v>0</v>
      </c>
      <c r="L88" s="48" t="n">
        <f aca="false">K88/J88*100</f>
        <v>0</v>
      </c>
      <c r="M88" s="47" t="n">
        <v>0</v>
      </c>
      <c r="N88" s="47" t="n">
        <v>0</v>
      </c>
      <c r="O88" s="48" t="n">
        <v>0</v>
      </c>
    </row>
    <row r="89" s="44" customFormat="true" ht="44.55" hidden="false" customHeight="false" outlineLevel="0" collapsed="false">
      <c r="A89" s="40" t="n">
        <v>9</v>
      </c>
      <c r="B89" s="41" t="s">
        <v>96</v>
      </c>
      <c r="C89" s="55" t="n">
        <f aca="false">C90+C91+C92+C93</f>
        <v>120995.9</v>
      </c>
      <c r="D89" s="55" t="n">
        <f aca="false">D90+D91+D92+D93</f>
        <v>83406.5</v>
      </c>
      <c r="E89" s="55" t="n">
        <f aca="false">E90+E91+E92+E93</f>
        <v>83406.5</v>
      </c>
      <c r="F89" s="43" t="n">
        <f aca="false">E89/D89</f>
        <v>1</v>
      </c>
      <c r="G89" s="55" t="n">
        <f aca="false">G90+G91+G92+G93</f>
        <v>994.65861</v>
      </c>
      <c r="H89" s="55" t="n">
        <f aca="false">H90+H91+H92+H93</f>
        <v>614.9677</v>
      </c>
      <c r="I89" s="43" t="n">
        <f aca="false">H89/G89</f>
        <v>0.618270121846128</v>
      </c>
      <c r="J89" s="55" t="n">
        <f aca="false">J90+J91+J92+J93</f>
        <v>0</v>
      </c>
      <c r="K89" s="55" t="n">
        <f aca="false">K90+K91+K92+K93</f>
        <v>0</v>
      </c>
      <c r="L89" s="43" t="n">
        <v>0</v>
      </c>
      <c r="M89" s="55" t="n">
        <f aca="false">M90+M91+M92+M93</f>
        <v>0</v>
      </c>
      <c r="N89" s="55" t="n">
        <f aca="false">N90+N91+N92+N93</f>
        <v>0</v>
      </c>
      <c r="O89" s="43" t="n">
        <v>0</v>
      </c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</row>
    <row r="90" customFormat="false" ht="89.1" hidden="false" customHeight="false" outlineLevel="0" collapsed="false">
      <c r="A90" s="45" t="n">
        <v>1</v>
      </c>
      <c r="B90" s="46" t="s">
        <v>97</v>
      </c>
      <c r="C90" s="47" t="n">
        <v>4278.9</v>
      </c>
      <c r="D90" s="47" t="n">
        <v>4278.9</v>
      </c>
      <c r="E90" s="47" t="n">
        <v>4278.9</v>
      </c>
      <c r="F90" s="48" t="n">
        <f aca="false">E90/D90</f>
        <v>1</v>
      </c>
      <c r="G90" s="47" t="n">
        <v>43.22122</v>
      </c>
      <c r="H90" s="47" t="n">
        <v>43.22122</v>
      </c>
      <c r="I90" s="48" t="n">
        <f aca="false">H90/G90</f>
        <v>1</v>
      </c>
      <c r="J90" s="47" t="n">
        <v>0</v>
      </c>
      <c r="K90" s="47" t="n">
        <v>0</v>
      </c>
      <c r="L90" s="48" t="n">
        <v>0</v>
      </c>
      <c r="M90" s="47" t="n">
        <v>0</v>
      </c>
      <c r="N90" s="47" t="n">
        <v>0</v>
      </c>
      <c r="O90" s="48" t="n">
        <v>0</v>
      </c>
    </row>
    <row r="91" customFormat="false" ht="77.95" hidden="false" customHeight="false" outlineLevel="0" collapsed="false">
      <c r="A91" s="45" t="n">
        <v>2</v>
      </c>
      <c r="B91" s="46" t="s">
        <v>98</v>
      </c>
      <c r="C91" s="47" t="n">
        <v>47791.5</v>
      </c>
      <c r="D91" s="47" t="n">
        <v>47791.5</v>
      </c>
      <c r="E91" s="47" t="n">
        <v>47791.5</v>
      </c>
      <c r="F91" s="48" t="n">
        <f aca="false">E91/D91</f>
        <v>1</v>
      </c>
      <c r="G91" s="47" t="n">
        <v>482.74243</v>
      </c>
      <c r="H91" s="47" t="n">
        <v>482.74243</v>
      </c>
      <c r="I91" s="48" t="n">
        <f aca="false">H91/G91</f>
        <v>1</v>
      </c>
      <c r="J91" s="47" t="n">
        <v>0</v>
      </c>
      <c r="K91" s="47" t="n">
        <v>0</v>
      </c>
      <c r="L91" s="48" t="n">
        <v>0</v>
      </c>
      <c r="M91" s="47" t="n">
        <v>0</v>
      </c>
      <c r="N91" s="47" t="n">
        <v>0</v>
      </c>
      <c r="O91" s="48" t="n">
        <v>0</v>
      </c>
    </row>
    <row r="92" customFormat="false" ht="77.95" hidden="false" customHeight="false" outlineLevel="0" collapsed="false">
      <c r="A92" s="45" t="n">
        <v>3</v>
      </c>
      <c r="B92" s="46" t="s">
        <v>99</v>
      </c>
      <c r="C92" s="47" t="n">
        <v>46400.8</v>
      </c>
      <c r="D92" s="47" t="n">
        <v>8811.4</v>
      </c>
      <c r="E92" s="47" t="n">
        <v>8811.4</v>
      </c>
      <c r="F92" s="48" t="n">
        <f aca="false">E92/D92</f>
        <v>1</v>
      </c>
      <c r="G92" s="47" t="n">
        <v>468.69496</v>
      </c>
      <c r="H92" s="47" t="n">
        <v>89.00405</v>
      </c>
      <c r="I92" s="48" t="n">
        <f aca="false">H92/G92</f>
        <v>0.189897604190154</v>
      </c>
      <c r="J92" s="47" t="n">
        <v>0</v>
      </c>
      <c r="K92" s="47" t="n">
        <v>0</v>
      </c>
      <c r="L92" s="48" t="n">
        <v>0</v>
      </c>
      <c r="M92" s="47" t="n">
        <v>0</v>
      </c>
      <c r="N92" s="47" t="n">
        <v>0</v>
      </c>
      <c r="O92" s="48" t="n">
        <v>0</v>
      </c>
    </row>
    <row r="93" customFormat="false" ht="133.65" hidden="false" customHeight="false" outlineLevel="0" collapsed="false">
      <c r="A93" s="45" t="n">
        <v>4</v>
      </c>
      <c r="B93" s="46" t="s">
        <v>100</v>
      </c>
      <c r="C93" s="47" t="n">
        <v>22524.7</v>
      </c>
      <c r="D93" s="47" t="n">
        <v>22524.7</v>
      </c>
      <c r="E93" s="47" t="n">
        <v>22524.7</v>
      </c>
      <c r="F93" s="48" t="n">
        <v>1</v>
      </c>
      <c r="G93" s="47" t="n">
        <v>0</v>
      </c>
      <c r="H93" s="47" t="n">
        <v>0</v>
      </c>
      <c r="I93" s="48" t="n">
        <v>0</v>
      </c>
      <c r="J93" s="47" t="n">
        <v>0</v>
      </c>
      <c r="K93" s="47" t="n">
        <v>0</v>
      </c>
      <c r="L93" s="48" t="n">
        <v>0</v>
      </c>
      <c r="M93" s="47" t="n">
        <v>0</v>
      </c>
      <c r="N93" s="47" t="n">
        <v>0</v>
      </c>
      <c r="O93" s="48" t="n">
        <v>0</v>
      </c>
    </row>
    <row r="94" s="44" customFormat="true" ht="100.2" hidden="false" customHeight="false" outlineLevel="0" collapsed="false">
      <c r="A94" s="40" t="n">
        <v>10</v>
      </c>
      <c r="B94" s="41" t="s">
        <v>101</v>
      </c>
      <c r="C94" s="42" t="n">
        <f aca="false">C95+C96+C97+C98+C99+C100+C101</f>
        <v>7783146.8</v>
      </c>
      <c r="D94" s="42" t="n">
        <f aca="false">D95+D96+D97+D98+D99+D100+D101</f>
        <v>901521.21994</v>
      </c>
      <c r="E94" s="42" t="n">
        <f aca="false">E95+E96+E97+E98+E99+E100+E101</f>
        <v>901521.21994</v>
      </c>
      <c r="F94" s="43" t="n">
        <f aca="false">E94/D94</f>
        <v>1</v>
      </c>
      <c r="G94" s="42" t="n">
        <f aca="false">G95+G96+G97+G98+G99+G100+G101</f>
        <v>103718.48087</v>
      </c>
      <c r="H94" s="42" t="n">
        <f aca="false">H95+H96+H97+H98+H99+H100+H101</f>
        <v>57091.63394</v>
      </c>
      <c r="I94" s="43" t="n">
        <f aca="false">H94/G94</f>
        <v>0.55044803453647</v>
      </c>
      <c r="J94" s="42" t="n">
        <f aca="false">J95+J96+J97+J98+J99+J100+J101</f>
        <v>0</v>
      </c>
      <c r="K94" s="42" t="n">
        <f aca="false">K95+K96+K97+K98+K99+K100+K101</f>
        <v>0</v>
      </c>
      <c r="L94" s="43" t="n">
        <v>0</v>
      </c>
      <c r="M94" s="42" t="n">
        <f aca="false">M95+M96+M97+M98+M99+M100+M101</f>
        <v>0</v>
      </c>
      <c r="N94" s="42" t="n">
        <f aca="false">N95+N96+N97+N98+N99+N100+N101</f>
        <v>0</v>
      </c>
      <c r="O94" s="43" t="n">
        <v>0</v>
      </c>
      <c r="ALY94" s="5"/>
      <c r="ALZ94" s="5"/>
      <c r="AMA94" s="5"/>
      <c r="AMB94" s="5"/>
      <c r="AMC94" s="5"/>
      <c r="AMD94" s="5"/>
      <c r="AME94" s="5"/>
      <c r="AMF94" s="5"/>
      <c r="AMG94" s="5"/>
      <c r="AMH94" s="5"/>
      <c r="AMI94" s="5"/>
      <c r="AMJ94" s="5"/>
    </row>
    <row r="95" customFormat="false" ht="66.8" hidden="false" customHeight="false" outlineLevel="0" collapsed="false">
      <c r="A95" s="45" t="n">
        <v>1</v>
      </c>
      <c r="B95" s="46" t="s">
        <v>102</v>
      </c>
      <c r="C95" s="47" t="n">
        <v>62308</v>
      </c>
      <c r="D95" s="47" t="n">
        <v>1250.05695</v>
      </c>
      <c r="E95" s="47" t="n">
        <v>1250.05695</v>
      </c>
      <c r="F95" s="48" t="n">
        <f aca="false">E95/D95</f>
        <v>1</v>
      </c>
      <c r="G95" s="47" t="n">
        <v>2645.72418</v>
      </c>
      <c r="H95" s="47" t="n">
        <v>12.62682</v>
      </c>
      <c r="I95" s="48" t="n">
        <f aca="false">H95/G95</f>
        <v>0.00477253830745123</v>
      </c>
      <c r="J95" s="47" t="n">
        <v>0</v>
      </c>
      <c r="K95" s="47" t="n">
        <v>0</v>
      </c>
      <c r="L95" s="48" t="n">
        <v>0</v>
      </c>
      <c r="M95" s="47" t="n">
        <v>0</v>
      </c>
      <c r="N95" s="47" t="n">
        <v>0</v>
      </c>
      <c r="O95" s="48" t="n">
        <v>0</v>
      </c>
    </row>
    <row r="96" customFormat="false" ht="89.1" hidden="false" customHeight="false" outlineLevel="0" collapsed="false">
      <c r="A96" s="45" t="n">
        <v>2</v>
      </c>
      <c r="B96" s="46" t="s">
        <v>103</v>
      </c>
      <c r="C96" s="47" t="n">
        <v>5823721.9</v>
      </c>
      <c r="D96" s="47" t="n">
        <v>8366.38638</v>
      </c>
      <c r="E96" s="47" t="n">
        <v>8366.38638</v>
      </c>
      <c r="F96" s="48" t="n">
        <f aca="false">E96/D96</f>
        <v>1</v>
      </c>
      <c r="G96" s="47" t="n">
        <v>857.84818</v>
      </c>
      <c r="H96" s="47" t="n">
        <v>148.915</v>
      </c>
      <c r="I96" s="48" t="n">
        <f aca="false">H96/G96</f>
        <v>0.173591322417913</v>
      </c>
      <c r="J96" s="47" t="n">
        <v>0</v>
      </c>
      <c r="K96" s="47" t="n">
        <v>0</v>
      </c>
      <c r="L96" s="48" t="n">
        <v>0</v>
      </c>
      <c r="M96" s="47" t="n">
        <v>0</v>
      </c>
      <c r="N96" s="47" t="n">
        <v>0</v>
      </c>
      <c r="O96" s="48" t="n">
        <v>0</v>
      </c>
    </row>
    <row r="97" customFormat="false" ht="89.1" hidden="false" customHeight="false" outlineLevel="0" collapsed="false">
      <c r="A97" s="45" t="n">
        <v>3</v>
      </c>
      <c r="B97" s="56" t="s">
        <v>104</v>
      </c>
      <c r="C97" s="47" t="n">
        <v>382042.1</v>
      </c>
      <c r="D97" s="47" t="n">
        <v>0</v>
      </c>
      <c r="E97" s="47" t="n">
        <v>0</v>
      </c>
      <c r="F97" s="48" t="n">
        <v>0</v>
      </c>
      <c r="G97" s="47" t="n">
        <v>3859.01111</v>
      </c>
      <c r="H97" s="47" t="n">
        <v>0</v>
      </c>
      <c r="I97" s="48" t="n">
        <f aca="false">H97/G97</f>
        <v>0</v>
      </c>
      <c r="J97" s="47" t="n">
        <v>0</v>
      </c>
      <c r="K97" s="47" t="n">
        <v>0</v>
      </c>
      <c r="L97" s="48" t="n">
        <v>0</v>
      </c>
      <c r="M97" s="47" t="n">
        <v>0</v>
      </c>
      <c r="N97" s="47" t="n">
        <v>0</v>
      </c>
      <c r="O97" s="48" t="n">
        <v>0</v>
      </c>
    </row>
    <row r="98" customFormat="false" ht="89.1" hidden="false" customHeight="false" outlineLevel="0" collapsed="false">
      <c r="A98" s="45" t="n">
        <v>4</v>
      </c>
      <c r="B98" s="46" t="s">
        <v>105</v>
      </c>
      <c r="C98" s="47" t="n">
        <v>556214</v>
      </c>
      <c r="D98" s="47" t="n">
        <v>447612.1</v>
      </c>
      <c r="E98" s="47" t="n">
        <v>447612.1</v>
      </c>
      <c r="F98" s="48" t="n">
        <f aca="false">E98/D98</f>
        <v>1</v>
      </c>
      <c r="G98" s="47" t="n">
        <v>35503.02128</v>
      </c>
      <c r="H98" s="47" t="n">
        <v>28570.98511</v>
      </c>
      <c r="I98" s="48" t="n">
        <f aca="false">H98/G98</f>
        <v>0.804747992703792</v>
      </c>
      <c r="J98" s="47" t="n">
        <v>0</v>
      </c>
      <c r="K98" s="47" t="n">
        <v>0</v>
      </c>
      <c r="L98" s="48" t="n">
        <v>0</v>
      </c>
      <c r="M98" s="47" t="n">
        <v>0</v>
      </c>
      <c r="N98" s="47" t="n">
        <v>0</v>
      </c>
      <c r="O98" s="48" t="n">
        <v>0</v>
      </c>
    </row>
    <row r="99" customFormat="false" ht="77.95" hidden="false" customHeight="false" outlineLevel="0" collapsed="false">
      <c r="A99" s="45" t="n">
        <v>5</v>
      </c>
      <c r="B99" s="46" t="s">
        <v>106</v>
      </c>
      <c r="C99" s="47" t="n">
        <v>677903.9</v>
      </c>
      <c r="D99" s="47" t="n">
        <v>444292.67661</v>
      </c>
      <c r="E99" s="47" t="n">
        <v>444292.67661</v>
      </c>
      <c r="F99" s="48" t="n">
        <f aca="false">E99/D99</f>
        <v>1</v>
      </c>
      <c r="G99" s="47" t="n">
        <v>43270.4617</v>
      </c>
      <c r="H99" s="47" t="n">
        <v>28359.10701</v>
      </c>
      <c r="I99" s="48" t="n">
        <f aca="false">H99/G99</f>
        <v>0.655391828416751</v>
      </c>
      <c r="J99" s="47" t="n">
        <v>0</v>
      </c>
      <c r="K99" s="47" t="n">
        <v>0</v>
      </c>
      <c r="L99" s="48" t="n">
        <v>0</v>
      </c>
      <c r="M99" s="47" t="n">
        <v>0</v>
      </c>
      <c r="N99" s="47" t="n">
        <v>0</v>
      </c>
      <c r="O99" s="48" t="n">
        <v>0</v>
      </c>
    </row>
    <row r="100" customFormat="false" ht="55.65" hidden="false" customHeight="false" outlineLevel="0" collapsed="false">
      <c r="A100" s="45" t="n">
        <v>6</v>
      </c>
      <c r="B100" s="46" t="s">
        <v>107</v>
      </c>
      <c r="C100" s="47" t="n">
        <v>274424</v>
      </c>
      <c r="D100" s="47" t="n">
        <v>0</v>
      </c>
      <c r="E100" s="47" t="n">
        <v>0</v>
      </c>
      <c r="F100" s="48" t="n">
        <v>0</v>
      </c>
      <c r="G100" s="47" t="n">
        <v>17516.42553</v>
      </c>
      <c r="H100" s="47" t="n">
        <v>0</v>
      </c>
      <c r="I100" s="48" t="n">
        <f aca="false">H100/G100</f>
        <v>0</v>
      </c>
      <c r="J100" s="47" t="n">
        <v>0</v>
      </c>
      <c r="K100" s="47" t="n">
        <v>0</v>
      </c>
      <c r="L100" s="48" t="n">
        <v>0</v>
      </c>
      <c r="M100" s="47" t="n">
        <v>0</v>
      </c>
      <c r="N100" s="47" t="n">
        <v>0</v>
      </c>
      <c r="O100" s="48" t="n">
        <v>0</v>
      </c>
      <c r="Q100" s="57"/>
    </row>
    <row r="101" customFormat="false" ht="77.95" hidden="false" customHeight="false" outlineLevel="0" collapsed="false">
      <c r="A101" s="45" t="n">
        <v>7</v>
      </c>
      <c r="B101" s="46" t="s">
        <v>108</v>
      </c>
      <c r="C101" s="47" t="n">
        <v>6532.9</v>
      </c>
      <c r="D101" s="47" t="n">
        <v>0</v>
      </c>
      <c r="E101" s="47" t="n">
        <v>0</v>
      </c>
      <c r="F101" s="48" t="n">
        <v>0</v>
      </c>
      <c r="G101" s="47" t="n">
        <v>65.98889</v>
      </c>
      <c r="H101" s="47" t="n">
        <v>0</v>
      </c>
      <c r="I101" s="48" t="n">
        <f aca="false">H101/G101</f>
        <v>0</v>
      </c>
      <c r="J101" s="47" t="n">
        <v>0</v>
      </c>
      <c r="K101" s="47" t="n">
        <v>0</v>
      </c>
      <c r="L101" s="48" t="n">
        <v>0</v>
      </c>
      <c r="M101" s="47" t="n">
        <v>0</v>
      </c>
      <c r="N101" s="47" t="n">
        <v>0</v>
      </c>
      <c r="O101" s="48" t="n">
        <v>0</v>
      </c>
    </row>
    <row r="102" customFormat="false" ht="77.95" hidden="false" customHeight="false" outlineLevel="0" collapsed="false">
      <c r="A102" s="40" t="n">
        <v>11</v>
      </c>
      <c r="B102" s="41" t="s">
        <v>109</v>
      </c>
      <c r="C102" s="42" t="n">
        <f aca="false">C103+C104</f>
        <v>93195.5</v>
      </c>
      <c r="D102" s="42" t="n">
        <f aca="false">D103+D104</f>
        <v>79958.7</v>
      </c>
      <c r="E102" s="42" t="n">
        <f aca="false">E103+E104</f>
        <v>79958.7</v>
      </c>
      <c r="F102" s="43" t="n">
        <f aca="false">E102/D102</f>
        <v>1</v>
      </c>
      <c r="G102" s="42" t="n">
        <f aca="false">G103+G104</f>
        <v>5948.64894</v>
      </c>
      <c r="H102" s="42" t="n">
        <f aca="false">H103+H104</f>
        <v>5103.74681</v>
      </c>
      <c r="I102" s="43" t="n">
        <f aca="false">H102/G102</f>
        <v>0.857967390827403</v>
      </c>
      <c r="J102" s="42" t="n">
        <f aca="false">J103+J104</f>
        <v>0</v>
      </c>
      <c r="K102" s="42" t="n">
        <f aca="false">K103+K104</f>
        <v>0</v>
      </c>
      <c r="L102" s="43" t="n">
        <v>0</v>
      </c>
      <c r="M102" s="42" t="n">
        <f aca="false">M103+M104</f>
        <v>0</v>
      </c>
      <c r="N102" s="42" t="n">
        <f aca="false">N103+N104</f>
        <v>0</v>
      </c>
      <c r="O102" s="43" t="n">
        <v>0</v>
      </c>
    </row>
    <row r="103" customFormat="false" ht="114.4" hidden="false" customHeight="false" outlineLevel="0" collapsed="false">
      <c r="A103" s="45" t="n">
        <v>1</v>
      </c>
      <c r="B103" s="46" t="s">
        <v>110</v>
      </c>
      <c r="C103" s="47" t="n">
        <v>87970.8</v>
      </c>
      <c r="D103" s="47" t="n">
        <v>79958.7</v>
      </c>
      <c r="E103" s="47" t="n">
        <v>79958.7</v>
      </c>
      <c r="F103" s="48" t="n">
        <f aca="false">E103/D103</f>
        <v>1</v>
      </c>
      <c r="G103" s="47" t="n">
        <v>5615.15745</v>
      </c>
      <c r="H103" s="47" t="n">
        <v>5103.74681</v>
      </c>
      <c r="I103" s="48" t="n">
        <f aca="false">H103/G103</f>
        <v>0.908923187897429</v>
      </c>
      <c r="J103" s="47" t="n">
        <v>0</v>
      </c>
      <c r="K103" s="47" t="n">
        <v>0</v>
      </c>
      <c r="L103" s="48" t="n">
        <v>0</v>
      </c>
      <c r="M103" s="47" t="n">
        <v>0</v>
      </c>
      <c r="N103" s="47" t="n">
        <v>0</v>
      </c>
      <c r="O103" s="48" t="n">
        <v>0</v>
      </c>
    </row>
    <row r="104" customFormat="false" ht="77.95" hidden="false" customHeight="false" outlineLevel="0" collapsed="false">
      <c r="A104" s="45" t="n">
        <v>2</v>
      </c>
      <c r="B104" s="46" t="s">
        <v>111</v>
      </c>
      <c r="C104" s="47" t="n">
        <v>5224.7</v>
      </c>
      <c r="D104" s="47" t="n">
        <v>0</v>
      </c>
      <c r="E104" s="47" t="n">
        <v>0</v>
      </c>
      <c r="F104" s="48" t="n">
        <v>0</v>
      </c>
      <c r="G104" s="47" t="n">
        <v>333.49149</v>
      </c>
      <c r="H104" s="47" t="n">
        <v>0</v>
      </c>
      <c r="I104" s="48" t="n">
        <f aca="false">H104/G104</f>
        <v>0</v>
      </c>
      <c r="J104" s="47" t="n">
        <v>0</v>
      </c>
      <c r="K104" s="47" t="n">
        <v>0</v>
      </c>
      <c r="L104" s="48" t="n">
        <v>0</v>
      </c>
      <c r="M104" s="47" t="n">
        <v>0</v>
      </c>
      <c r="N104" s="47" t="n">
        <v>0</v>
      </c>
      <c r="O104" s="48" t="n">
        <v>0</v>
      </c>
    </row>
    <row r="105" customFormat="false" ht="44.55" hidden="false" customHeight="false" outlineLevel="0" collapsed="false">
      <c r="A105" s="58" t="n">
        <v>12</v>
      </c>
      <c r="B105" s="59" t="s">
        <v>112</v>
      </c>
      <c r="C105" s="42" t="n">
        <f aca="false">C106+C107+C108+C109+C110</f>
        <v>292428.2</v>
      </c>
      <c r="D105" s="42" t="n">
        <f aca="false">D106+D107+D108+D109+D110</f>
        <v>9656.28467</v>
      </c>
      <c r="E105" s="42" t="n">
        <f aca="false">E106+E107+E108+E109+E110</f>
        <v>9656.28467</v>
      </c>
      <c r="F105" s="43" t="n">
        <f aca="false">E105/D105</f>
        <v>1</v>
      </c>
      <c r="G105" s="42" t="n">
        <f aca="false">G106+G107+G108+G109+G110</f>
        <v>23725.92372</v>
      </c>
      <c r="H105" s="42" t="n">
        <f aca="false">H106+H107+H108+H109+H110</f>
        <v>97.53823</v>
      </c>
      <c r="I105" s="43" t="n">
        <f aca="false">H105/G105</f>
        <v>0.00411104036037085</v>
      </c>
      <c r="J105" s="42" t="n">
        <f aca="false">J106+J107+J108+J109+J110</f>
        <v>1782.79988</v>
      </c>
      <c r="K105" s="42" t="n">
        <f aca="false">K106+K107+K108+K109+K110</f>
        <v>72.57635</v>
      </c>
      <c r="L105" s="43" t="n">
        <f aca="false">K105/J105</f>
        <v>0.0407091961437646</v>
      </c>
      <c r="M105" s="42" t="n">
        <f aca="false">M106+M107+M108+M109+M110</f>
        <v>2523.63465</v>
      </c>
      <c r="N105" s="42" t="n">
        <f aca="false">N106+N107+N108+N109+N110</f>
        <v>0</v>
      </c>
      <c r="O105" s="43" t="n">
        <f aca="false">N105/M105</f>
        <v>0</v>
      </c>
    </row>
    <row r="106" customFormat="false" ht="77.95" hidden="false" customHeight="false" outlineLevel="0" collapsed="false">
      <c r="A106" s="45" t="n">
        <v>1</v>
      </c>
      <c r="B106" s="46" t="s">
        <v>113</v>
      </c>
      <c r="C106" s="47" t="n">
        <v>2333.7</v>
      </c>
      <c r="D106" s="47" t="n">
        <v>2333.7</v>
      </c>
      <c r="E106" s="47" t="n">
        <v>2333.7</v>
      </c>
      <c r="F106" s="48" t="n">
        <f aca="false">E106/D106</f>
        <v>1</v>
      </c>
      <c r="G106" s="60" t="n">
        <v>23.57273</v>
      </c>
      <c r="H106" s="47" t="n">
        <v>23.57273</v>
      </c>
      <c r="I106" s="48" t="n">
        <f aca="false">H106/G106</f>
        <v>1</v>
      </c>
      <c r="J106" s="47" t="n">
        <v>0</v>
      </c>
      <c r="K106" s="47" t="n">
        <v>0</v>
      </c>
      <c r="L106" s="48" t="n">
        <v>0</v>
      </c>
      <c r="M106" s="47" t="n">
        <v>1010.25974</v>
      </c>
      <c r="N106" s="47" t="n">
        <v>0</v>
      </c>
      <c r="O106" s="48" t="n">
        <f aca="false">N106/M106</f>
        <v>0</v>
      </c>
    </row>
    <row r="107" customFormat="false" ht="100.2" hidden="false" customHeight="false" outlineLevel="0" collapsed="false">
      <c r="A107" s="45" t="n">
        <v>2</v>
      </c>
      <c r="B107" s="46" t="s">
        <v>114</v>
      </c>
      <c r="C107" s="47" t="n">
        <v>26860.2</v>
      </c>
      <c r="D107" s="47" t="n">
        <v>7113.20756</v>
      </c>
      <c r="E107" s="47" t="n">
        <v>7113.20756</v>
      </c>
      <c r="F107" s="48" t="n">
        <f aca="false">E107/D107</f>
        <v>1</v>
      </c>
      <c r="G107" s="60" t="n">
        <v>271.31515</v>
      </c>
      <c r="H107" s="47" t="n">
        <v>71.85058</v>
      </c>
      <c r="I107" s="48" t="n">
        <f aca="false">H107/G107</f>
        <v>0.264823324462346</v>
      </c>
      <c r="J107" s="47" t="n">
        <v>274.05571</v>
      </c>
      <c r="K107" s="47" t="n">
        <v>72.57635</v>
      </c>
      <c r="L107" s="48" t="n">
        <f aca="false">K107/J107</f>
        <v>0.264823345589114</v>
      </c>
      <c r="M107" s="47" t="n">
        <v>0</v>
      </c>
      <c r="N107" s="47" t="n">
        <v>0</v>
      </c>
      <c r="O107" s="48" t="n">
        <v>0</v>
      </c>
    </row>
    <row r="108" customFormat="false" ht="57.45" hidden="false" customHeight="false" outlineLevel="0" collapsed="false">
      <c r="A108" s="45" t="n">
        <v>3</v>
      </c>
      <c r="B108" s="46" t="s">
        <v>115</v>
      </c>
      <c r="C108" s="47" t="n">
        <v>3955.5</v>
      </c>
      <c r="D108" s="47" t="n">
        <v>209.37711</v>
      </c>
      <c r="E108" s="47" t="n">
        <v>209.37711</v>
      </c>
      <c r="F108" s="48" t="n">
        <f aca="false">E108/D108</f>
        <v>1</v>
      </c>
      <c r="G108" s="60" t="n">
        <v>41.6</v>
      </c>
      <c r="H108" s="47" t="n">
        <v>2.11492</v>
      </c>
      <c r="I108" s="48" t="n">
        <f aca="false">H108/G108</f>
        <v>0.0508394230769231</v>
      </c>
      <c r="J108" s="47" t="n">
        <v>0</v>
      </c>
      <c r="K108" s="47" t="n">
        <v>0</v>
      </c>
      <c r="L108" s="48" t="n">
        <v>0</v>
      </c>
      <c r="M108" s="47" t="n">
        <v>0</v>
      </c>
      <c r="N108" s="47" t="n">
        <v>0</v>
      </c>
      <c r="O108" s="48" t="n">
        <v>0</v>
      </c>
    </row>
    <row r="109" customFormat="false" ht="55.65" hidden="false" customHeight="false" outlineLevel="0" collapsed="false">
      <c r="A109" s="45" t="n">
        <v>4</v>
      </c>
      <c r="B109" s="46" t="s">
        <v>116</v>
      </c>
      <c r="C109" s="47" t="n">
        <v>2288.5</v>
      </c>
      <c r="D109" s="47" t="n">
        <v>0</v>
      </c>
      <c r="E109" s="47" t="n">
        <v>0</v>
      </c>
      <c r="F109" s="48" t="n">
        <v>0</v>
      </c>
      <c r="G109" s="60" t="n">
        <v>707.00984</v>
      </c>
      <c r="H109" s="47" t="n">
        <v>0</v>
      </c>
      <c r="I109" s="48" t="n">
        <f aca="false">H109/G109</f>
        <v>0</v>
      </c>
      <c r="J109" s="47" t="n">
        <v>1508.74417</v>
      </c>
      <c r="K109" s="47" t="n">
        <v>0</v>
      </c>
      <c r="L109" s="48" t="n">
        <v>0</v>
      </c>
      <c r="M109" s="47" t="n">
        <v>1513.37491</v>
      </c>
      <c r="N109" s="47" t="n">
        <v>0</v>
      </c>
      <c r="O109" s="48" t="n">
        <v>0</v>
      </c>
    </row>
    <row r="110" customFormat="false" ht="66.8" hidden="false" customHeight="false" outlineLevel="0" collapsed="false">
      <c r="A110" s="45" t="n">
        <v>5</v>
      </c>
      <c r="B110" s="53" t="s">
        <v>117</v>
      </c>
      <c r="C110" s="47" t="n">
        <v>256990.3</v>
      </c>
      <c r="D110" s="47" t="n">
        <v>0</v>
      </c>
      <c r="E110" s="47" t="n">
        <v>0</v>
      </c>
      <c r="F110" s="48" t="n">
        <v>0</v>
      </c>
      <c r="G110" s="60" t="n">
        <v>22682.426</v>
      </c>
      <c r="H110" s="47" t="n">
        <v>0</v>
      </c>
      <c r="I110" s="48" t="n">
        <f aca="false">H110/G110*100</f>
        <v>0</v>
      </c>
      <c r="J110" s="47" t="n">
        <v>0</v>
      </c>
      <c r="K110" s="47" t="n">
        <v>0</v>
      </c>
      <c r="L110" s="48" t="n">
        <v>0</v>
      </c>
      <c r="M110" s="47" t="n">
        <v>0</v>
      </c>
      <c r="N110" s="47" t="n">
        <v>0</v>
      </c>
      <c r="O110" s="48" t="n">
        <v>0</v>
      </c>
    </row>
    <row r="111" customFormat="false" ht="45.75" hidden="false" customHeight="false" outlineLevel="0" collapsed="false">
      <c r="A111" s="40" t="n">
        <v>13</v>
      </c>
      <c r="B111" s="41" t="s">
        <v>118</v>
      </c>
      <c r="C111" s="55" t="n">
        <f aca="false">C112</f>
        <v>4096.7</v>
      </c>
      <c r="D111" s="55" t="n">
        <f aca="false">D112</f>
        <v>0</v>
      </c>
      <c r="E111" s="55" t="n">
        <f aca="false">E112</f>
        <v>0</v>
      </c>
      <c r="F111" s="43" t="n">
        <v>0</v>
      </c>
      <c r="G111" s="55" t="n">
        <f aca="false">G112</f>
        <v>261.5</v>
      </c>
      <c r="H111" s="55" t="n">
        <f aca="false">H112</f>
        <v>0</v>
      </c>
      <c r="I111" s="43" t="n">
        <f aca="false">H111/G111</f>
        <v>0</v>
      </c>
      <c r="J111" s="55" t="n">
        <f aca="false">J112</f>
        <v>0</v>
      </c>
      <c r="K111" s="55" t="n">
        <f aca="false">K112</f>
        <v>0</v>
      </c>
      <c r="L111" s="43" t="n">
        <v>0</v>
      </c>
      <c r="M111" s="55" t="n">
        <f aca="false">M112</f>
        <v>0</v>
      </c>
      <c r="N111" s="55" t="n">
        <f aca="false">N112</f>
        <v>0</v>
      </c>
      <c r="O111" s="43" t="n">
        <v>0</v>
      </c>
    </row>
    <row r="112" customFormat="false" ht="33.4" hidden="false" customHeight="false" outlineLevel="0" collapsed="false">
      <c r="A112" s="45" t="n">
        <v>1</v>
      </c>
      <c r="B112" s="53" t="s">
        <v>119</v>
      </c>
      <c r="C112" s="47" t="n">
        <v>4096.7</v>
      </c>
      <c r="D112" s="47" t="n">
        <v>0</v>
      </c>
      <c r="E112" s="47" t="n">
        <v>0</v>
      </c>
      <c r="F112" s="48" t="n">
        <v>0</v>
      </c>
      <c r="G112" s="60" t="n">
        <v>261.5</v>
      </c>
      <c r="H112" s="47" t="n">
        <v>0</v>
      </c>
      <c r="I112" s="48" t="n">
        <f aca="false">(H112/G112)</f>
        <v>0</v>
      </c>
      <c r="J112" s="47" t="n">
        <v>0</v>
      </c>
      <c r="K112" s="47" t="n">
        <v>0</v>
      </c>
      <c r="L112" s="48" t="n">
        <v>0</v>
      </c>
      <c r="M112" s="47" t="n">
        <v>0</v>
      </c>
      <c r="N112" s="47" t="n">
        <v>0</v>
      </c>
      <c r="O112" s="48" t="n">
        <v>0</v>
      </c>
    </row>
    <row r="113" s="44" customFormat="true" ht="44.55" hidden="false" customHeight="false" outlineLevel="0" collapsed="false">
      <c r="A113" s="40" t="n">
        <v>14</v>
      </c>
      <c r="B113" s="41" t="s">
        <v>120</v>
      </c>
      <c r="C113" s="55" t="n">
        <f aca="false">C114+C115+C116</f>
        <v>1185781.6</v>
      </c>
      <c r="D113" s="55" t="n">
        <f aca="false">D114+D115+D116</f>
        <v>0</v>
      </c>
      <c r="E113" s="55" t="n">
        <f aca="false">E114+E115+E116</f>
        <v>0</v>
      </c>
      <c r="F113" s="43" t="n">
        <v>0</v>
      </c>
      <c r="G113" s="55" t="n">
        <f aca="false">G114+G115+G116</f>
        <v>7337</v>
      </c>
      <c r="H113" s="55" t="n">
        <f aca="false">H114+H115+H116</f>
        <v>0</v>
      </c>
      <c r="I113" s="43" t="n">
        <f aca="false">H113/G113/100%</f>
        <v>0</v>
      </c>
      <c r="J113" s="55" t="n">
        <f aca="false">J114+J115+J116</f>
        <v>7730.68</v>
      </c>
      <c r="K113" s="55" t="n">
        <f aca="false">K114+K115+K116</f>
        <v>0</v>
      </c>
      <c r="L113" s="43" t="n">
        <f aca="false">K113/J113/100%</f>
        <v>0</v>
      </c>
      <c r="M113" s="55" t="n">
        <f aca="false">M114+M115+M116</f>
        <v>0</v>
      </c>
      <c r="N113" s="55" t="n">
        <f aca="false">N114+N115+N116</f>
        <v>0</v>
      </c>
      <c r="O113" s="43" t="n">
        <v>0</v>
      </c>
      <c r="ALY113" s="5"/>
      <c r="ALZ113" s="5"/>
      <c r="AMA113" s="5"/>
      <c r="AMB113" s="5"/>
      <c r="AMC113" s="5"/>
      <c r="AMD113" s="5"/>
      <c r="AME113" s="5"/>
      <c r="AMF113" s="5"/>
      <c r="AMG113" s="5"/>
      <c r="AMH113" s="5"/>
      <c r="AMI113" s="5"/>
      <c r="AMJ113" s="5"/>
    </row>
    <row r="114" s="44" customFormat="true" ht="68.65" hidden="false" customHeight="false" outlineLevel="0" collapsed="false">
      <c r="A114" s="45" t="n">
        <v>1</v>
      </c>
      <c r="B114" s="46" t="s">
        <v>121</v>
      </c>
      <c r="C114" s="47" t="n">
        <v>726364.8</v>
      </c>
      <c r="D114" s="47" t="n">
        <v>0</v>
      </c>
      <c r="E114" s="47" t="n">
        <v>0</v>
      </c>
      <c r="F114" s="48" t="n">
        <v>0</v>
      </c>
      <c r="G114" s="47" t="n">
        <v>7337</v>
      </c>
      <c r="H114" s="47" t="n">
        <v>0</v>
      </c>
      <c r="I114" s="48" t="n">
        <f aca="false">H114/G114</f>
        <v>0</v>
      </c>
      <c r="J114" s="47" t="n">
        <v>7730.68</v>
      </c>
      <c r="K114" s="47" t="n">
        <v>0</v>
      </c>
      <c r="L114" s="48" t="n">
        <f aca="false">K114/J114*100</f>
        <v>0</v>
      </c>
      <c r="M114" s="47" t="n">
        <v>0</v>
      </c>
      <c r="N114" s="47" t="n">
        <v>0</v>
      </c>
      <c r="O114" s="48" t="n">
        <v>0</v>
      </c>
      <c r="ALY114" s="5"/>
      <c r="ALZ114" s="5"/>
      <c r="AMA114" s="5"/>
      <c r="AMB114" s="5"/>
      <c r="AMC114" s="5"/>
      <c r="AMD114" s="5"/>
      <c r="AME114" s="5"/>
      <c r="AMF114" s="5"/>
      <c r="AMG114" s="5"/>
      <c r="AMH114" s="5"/>
      <c r="AMI114" s="5"/>
      <c r="AMJ114" s="5"/>
    </row>
    <row r="115" s="44" customFormat="true" ht="113.4" hidden="false" customHeight="false" outlineLevel="0" collapsed="false">
      <c r="A115" s="45" t="n">
        <v>2</v>
      </c>
      <c r="B115" s="53" t="s">
        <v>122</v>
      </c>
      <c r="C115" s="47" t="n">
        <v>55293.1</v>
      </c>
      <c r="D115" s="47" t="n">
        <v>0</v>
      </c>
      <c r="E115" s="47" t="n">
        <v>0</v>
      </c>
      <c r="F115" s="48" t="n">
        <v>0</v>
      </c>
      <c r="G115" s="47" t="n">
        <v>0</v>
      </c>
      <c r="H115" s="47" t="n">
        <v>0</v>
      </c>
      <c r="I115" s="48" t="n">
        <v>0</v>
      </c>
      <c r="J115" s="47" t="n">
        <v>0</v>
      </c>
      <c r="K115" s="47" t="n">
        <v>0</v>
      </c>
      <c r="L115" s="48" t="n">
        <v>0</v>
      </c>
      <c r="M115" s="47" t="n">
        <v>0</v>
      </c>
      <c r="N115" s="47" t="n">
        <v>0</v>
      </c>
      <c r="O115" s="48" t="n">
        <v>0</v>
      </c>
      <c r="ALY115" s="5"/>
      <c r="ALZ115" s="5"/>
      <c r="AMA115" s="5"/>
      <c r="AMB115" s="5"/>
      <c r="AMC115" s="5"/>
      <c r="AMD115" s="5"/>
      <c r="AME115" s="5"/>
      <c r="AMF115" s="5"/>
      <c r="AMG115" s="5"/>
      <c r="AMH115" s="5"/>
      <c r="AMI115" s="5"/>
      <c r="AMJ115" s="5"/>
    </row>
    <row r="116" s="44" customFormat="true" ht="57.7" hidden="false" customHeight="false" outlineLevel="0" collapsed="false">
      <c r="A116" s="45" t="n">
        <v>3</v>
      </c>
      <c r="B116" s="53" t="s">
        <v>123</v>
      </c>
      <c r="C116" s="47" t="n">
        <v>404123.7</v>
      </c>
      <c r="D116" s="47" t="n">
        <v>0</v>
      </c>
      <c r="E116" s="47" t="n">
        <v>0</v>
      </c>
      <c r="F116" s="48" t="n">
        <v>0</v>
      </c>
      <c r="G116" s="47" t="n">
        <v>0</v>
      </c>
      <c r="H116" s="47" t="n">
        <v>0</v>
      </c>
      <c r="I116" s="48" t="n">
        <v>0</v>
      </c>
      <c r="J116" s="47" t="n">
        <v>0</v>
      </c>
      <c r="K116" s="47" t="n">
        <v>0</v>
      </c>
      <c r="L116" s="48" t="n">
        <v>0</v>
      </c>
      <c r="M116" s="47" t="n">
        <v>0</v>
      </c>
      <c r="N116" s="47" t="n">
        <v>0</v>
      </c>
      <c r="O116" s="48" t="n">
        <v>0</v>
      </c>
      <c r="ALY116" s="5"/>
      <c r="ALZ116" s="5"/>
      <c r="AMA116" s="5"/>
      <c r="AMB116" s="5"/>
      <c r="AMC116" s="5"/>
      <c r="AMD116" s="5"/>
      <c r="AME116" s="5"/>
      <c r="AMF116" s="5"/>
      <c r="AMG116" s="5"/>
      <c r="AMH116" s="5"/>
      <c r="AMI116" s="5"/>
      <c r="AMJ116" s="5"/>
    </row>
    <row r="117" customFormat="false" ht="44.55" hidden="false" customHeight="false" outlineLevel="0" collapsed="false">
      <c r="A117" s="40" t="n">
        <v>15</v>
      </c>
      <c r="B117" s="41" t="s">
        <v>124</v>
      </c>
      <c r="C117" s="42" t="n">
        <f aca="false">C118+C119+C120</f>
        <v>50832</v>
      </c>
      <c r="D117" s="42" t="n">
        <f aca="false">D118+D119+D120</f>
        <v>690.875</v>
      </c>
      <c r="E117" s="42" t="n">
        <f aca="false">E118+E119+E120</f>
        <v>690.875</v>
      </c>
      <c r="F117" s="43" t="n">
        <f aca="false">E117/D117</f>
        <v>1</v>
      </c>
      <c r="G117" s="42" t="n">
        <f aca="false">G118+G119+G120</f>
        <v>513.457</v>
      </c>
      <c r="H117" s="42" t="n">
        <f aca="false">H118+H119+H120</f>
        <v>6.979</v>
      </c>
      <c r="I117" s="43" t="n">
        <f aca="false">H117/G117</f>
        <v>0.0135921800657114</v>
      </c>
      <c r="J117" s="42" t="n">
        <f aca="false">J118+J119+J120</f>
        <v>0</v>
      </c>
      <c r="K117" s="42" t="n">
        <f aca="false">K118+K119+K120</f>
        <v>0</v>
      </c>
      <c r="L117" s="43" t="n">
        <v>0</v>
      </c>
      <c r="M117" s="42" t="n">
        <f aca="false">M118+M119+M120</f>
        <v>0</v>
      </c>
      <c r="N117" s="42" t="n">
        <f aca="false">N118+N119+N120</f>
        <v>0</v>
      </c>
      <c r="O117" s="43" t="n">
        <v>0</v>
      </c>
    </row>
    <row r="118" customFormat="false" ht="89.1" hidden="false" customHeight="false" outlineLevel="0" collapsed="false">
      <c r="A118" s="45" t="s">
        <v>125</v>
      </c>
      <c r="B118" s="50" t="s">
        <v>126</v>
      </c>
      <c r="C118" s="61" t="n">
        <v>2713.3</v>
      </c>
      <c r="D118" s="47" t="n">
        <v>0</v>
      </c>
      <c r="E118" s="47" t="n">
        <v>0</v>
      </c>
      <c r="F118" s="48" t="n">
        <v>0</v>
      </c>
      <c r="G118" s="60" t="n">
        <v>27.408</v>
      </c>
      <c r="H118" s="47" t="n">
        <v>0</v>
      </c>
      <c r="I118" s="48" t="n">
        <f aca="false">H118*100/G118</f>
        <v>0</v>
      </c>
      <c r="J118" s="47" t="n">
        <v>0</v>
      </c>
      <c r="K118" s="47" t="n">
        <v>0</v>
      </c>
      <c r="L118" s="48" t="n">
        <v>0</v>
      </c>
      <c r="M118" s="47" t="n">
        <v>0</v>
      </c>
      <c r="N118" s="47" t="n">
        <v>0</v>
      </c>
      <c r="O118" s="48" t="n">
        <v>0</v>
      </c>
    </row>
    <row r="119" customFormat="false" ht="100.2" hidden="false" customHeight="false" outlineLevel="0" collapsed="false">
      <c r="A119" s="45" t="n">
        <v>2</v>
      </c>
      <c r="B119" s="50" t="s">
        <v>127</v>
      </c>
      <c r="C119" s="61" t="n">
        <v>33256.1</v>
      </c>
      <c r="D119" s="47" t="n">
        <v>0</v>
      </c>
      <c r="E119" s="47" t="n">
        <v>0</v>
      </c>
      <c r="F119" s="48" t="n">
        <v>0</v>
      </c>
      <c r="G119" s="60" t="n">
        <v>335.921</v>
      </c>
      <c r="H119" s="47" t="n">
        <v>0</v>
      </c>
      <c r="I119" s="48" t="n">
        <f aca="false">H119*100/G119</f>
        <v>0</v>
      </c>
      <c r="J119" s="47" t="n">
        <v>0</v>
      </c>
      <c r="K119" s="47" t="n">
        <v>0</v>
      </c>
      <c r="L119" s="48" t="n">
        <v>0</v>
      </c>
      <c r="M119" s="47" t="n">
        <v>0</v>
      </c>
      <c r="N119" s="47" t="n">
        <v>0</v>
      </c>
      <c r="O119" s="48" t="n">
        <v>0</v>
      </c>
    </row>
    <row r="120" customFormat="false" ht="89.1" hidden="false" customHeight="false" outlineLevel="0" collapsed="false">
      <c r="A120" s="45" t="n">
        <v>3</v>
      </c>
      <c r="B120" s="50" t="s">
        <v>128</v>
      </c>
      <c r="C120" s="61" t="n">
        <v>14862.6</v>
      </c>
      <c r="D120" s="47" t="n">
        <v>690.875</v>
      </c>
      <c r="E120" s="47" t="n">
        <v>690.875</v>
      </c>
      <c r="F120" s="48" t="n">
        <f aca="false">E120/D120</f>
        <v>1</v>
      </c>
      <c r="G120" s="60" t="n">
        <v>150.128</v>
      </c>
      <c r="H120" s="47" t="n">
        <v>6.979</v>
      </c>
      <c r="I120" s="48" t="n">
        <f aca="false">H120/G120</f>
        <v>0.0464869977619098</v>
      </c>
      <c r="J120" s="47" t="n">
        <v>0</v>
      </c>
      <c r="K120" s="47" t="n">
        <v>0</v>
      </c>
      <c r="L120" s="48" t="n">
        <v>0</v>
      </c>
      <c r="M120" s="47" t="n">
        <v>0</v>
      </c>
      <c r="N120" s="47" t="n">
        <v>0</v>
      </c>
      <c r="O120" s="48" t="n">
        <v>0</v>
      </c>
    </row>
    <row r="121" s="44" customFormat="true" ht="57.7" hidden="false" customHeight="false" outlineLevel="0" collapsed="false">
      <c r="A121" s="40" t="n">
        <v>16</v>
      </c>
      <c r="B121" s="41" t="s">
        <v>129</v>
      </c>
      <c r="C121" s="42" t="n">
        <f aca="false">C122</f>
        <v>11438.2</v>
      </c>
      <c r="D121" s="42" t="n">
        <f aca="false">D122</f>
        <v>0</v>
      </c>
      <c r="E121" s="42" t="n">
        <f aca="false">E122</f>
        <v>0</v>
      </c>
      <c r="F121" s="43" t="n">
        <v>0</v>
      </c>
      <c r="G121" s="42" t="n">
        <f aca="false">G122</f>
        <v>0</v>
      </c>
      <c r="H121" s="42" t="n">
        <f aca="false">H122</f>
        <v>0</v>
      </c>
      <c r="I121" s="43" t="n">
        <v>0</v>
      </c>
      <c r="J121" s="42" t="n">
        <f aca="false">J122</f>
        <v>0</v>
      </c>
      <c r="K121" s="42" t="n">
        <f aca="false">K122</f>
        <v>0</v>
      </c>
      <c r="L121" s="43" t="n">
        <v>0</v>
      </c>
      <c r="M121" s="42" t="n">
        <f aca="false">M122+M124</f>
        <v>0</v>
      </c>
      <c r="N121" s="42" t="n">
        <f aca="false">N122+N124</f>
        <v>0</v>
      </c>
      <c r="O121" s="43" t="n">
        <v>0</v>
      </c>
      <c r="ALY121" s="5"/>
      <c r="ALZ121" s="5"/>
      <c r="AMA121" s="5"/>
      <c r="AMB121" s="5"/>
      <c r="AMC121" s="5"/>
      <c r="AMD121" s="5"/>
      <c r="AME121" s="5"/>
      <c r="AMF121" s="5"/>
      <c r="AMG121" s="5"/>
      <c r="AMH121" s="5"/>
      <c r="AMI121" s="5"/>
      <c r="AMJ121" s="5"/>
    </row>
    <row r="122" customFormat="false" ht="57.7" hidden="false" customHeight="false" outlineLevel="0" collapsed="false">
      <c r="A122" s="45" t="n">
        <v>1</v>
      </c>
      <c r="B122" s="46" t="s">
        <v>130</v>
      </c>
      <c r="C122" s="61" t="n">
        <v>11438.2</v>
      </c>
      <c r="D122" s="47" t="n">
        <v>0</v>
      </c>
      <c r="E122" s="47" t="n">
        <v>0</v>
      </c>
      <c r="F122" s="48" t="n">
        <v>0</v>
      </c>
      <c r="G122" s="60" t="n">
        <v>0</v>
      </c>
      <c r="H122" s="47" t="n">
        <v>0</v>
      </c>
      <c r="I122" s="48" t="n">
        <v>0</v>
      </c>
      <c r="J122" s="47" t="n">
        <v>0</v>
      </c>
      <c r="K122" s="47" t="n">
        <v>0</v>
      </c>
      <c r="L122" s="48" t="n">
        <v>0</v>
      </c>
      <c r="M122" s="47" t="n">
        <v>0</v>
      </c>
      <c r="N122" s="47" t="n">
        <v>0</v>
      </c>
      <c r="O122" s="48" t="n">
        <v>0</v>
      </c>
    </row>
    <row r="123" customFormat="false" ht="35.8" hidden="false" customHeight="false" outlineLevel="0" collapsed="false">
      <c r="A123" s="40" t="n">
        <v>17</v>
      </c>
      <c r="B123" s="41" t="s">
        <v>131</v>
      </c>
      <c r="C123" s="42" t="n">
        <f aca="false">C124</f>
        <v>245212.1</v>
      </c>
      <c r="D123" s="42" t="n">
        <f aca="false">D124</f>
        <v>6448.961</v>
      </c>
      <c r="E123" s="42" t="n">
        <f aca="false">E124</f>
        <v>6448.961</v>
      </c>
      <c r="F123" s="43" t="n">
        <v>0</v>
      </c>
      <c r="G123" s="42" t="n">
        <f aca="false">G124</f>
        <v>15652.06</v>
      </c>
      <c r="H123" s="42" t="n">
        <f aca="false">H124</f>
        <v>411.645</v>
      </c>
      <c r="I123" s="43" t="n">
        <v>0</v>
      </c>
      <c r="J123" s="42" t="n">
        <f aca="false">J124</f>
        <v>19685.38</v>
      </c>
      <c r="K123" s="42" t="n">
        <f aca="false">K124</f>
        <v>516.39</v>
      </c>
      <c r="L123" s="43" t="n">
        <v>0</v>
      </c>
      <c r="M123" s="42" t="n">
        <f aca="false">M124+M126</f>
        <v>0</v>
      </c>
      <c r="N123" s="42" t="n">
        <f aca="false">N124+N126</f>
        <v>0</v>
      </c>
      <c r="O123" s="43" t="n">
        <v>0</v>
      </c>
    </row>
    <row r="124" s="44" customFormat="true" ht="68.65" hidden="false" customHeight="false" outlineLevel="0" collapsed="false">
      <c r="A124" s="45" t="n">
        <v>1</v>
      </c>
      <c r="B124" s="46" t="s">
        <v>132</v>
      </c>
      <c r="C124" s="61" t="n">
        <v>245212.1</v>
      </c>
      <c r="D124" s="47" t="n">
        <v>6448.961</v>
      </c>
      <c r="E124" s="47" t="n">
        <v>6448.961</v>
      </c>
      <c r="F124" s="48" t="n">
        <f aca="false">E124/D124</f>
        <v>1</v>
      </c>
      <c r="G124" s="60" t="n">
        <v>15652.06</v>
      </c>
      <c r="H124" s="47" t="n">
        <v>411.645</v>
      </c>
      <c r="I124" s="48" t="n">
        <f aca="false">H124/G124</f>
        <v>0.0262997330702796</v>
      </c>
      <c r="J124" s="47" t="n">
        <v>19685.38</v>
      </c>
      <c r="K124" s="47" t="n">
        <v>516.39</v>
      </c>
      <c r="L124" s="48" t="n">
        <f aca="false">K124/J124</f>
        <v>0.0262321580787366</v>
      </c>
      <c r="M124" s="47" t="n">
        <v>0</v>
      </c>
      <c r="N124" s="47" t="n">
        <v>0</v>
      </c>
      <c r="O124" s="48" t="n">
        <v>0</v>
      </c>
      <c r="ALY124" s="5"/>
      <c r="ALZ124" s="5"/>
      <c r="AMA124" s="5"/>
      <c r="AMB124" s="5"/>
      <c r="AMC124" s="5"/>
      <c r="AMD124" s="5"/>
      <c r="AME124" s="5"/>
      <c r="AMF124" s="5"/>
      <c r="AMG124" s="5"/>
      <c r="AMH124" s="5"/>
      <c r="AMI124" s="5"/>
      <c r="AMJ124" s="5"/>
    </row>
    <row r="125" customFormat="false" ht="35.05" hidden="false" customHeight="false" outlineLevel="0" collapsed="false">
      <c r="A125" s="40" t="n">
        <v>18</v>
      </c>
      <c r="B125" s="41" t="s">
        <v>133</v>
      </c>
      <c r="C125" s="42" t="n">
        <f aca="false">C126+C127</f>
        <v>40935.9</v>
      </c>
      <c r="D125" s="42" t="n">
        <f aca="false">D126+D127</f>
        <v>35412.7</v>
      </c>
      <c r="E125" s="42" t="n">
        <f aca="false">E126+E127</f>
        <v>35412.7</v>
      </c>
      <c r="F125" s="43" t="n">
        <f aca="false">E125/D125/100%</f>
        <v>1</v>
      </c>
      <c r="G125" s="42" t="n">
        <f aca="false">G126+G127</f>
        <v>0</v>
      </c>
      <c r="H125" s="42" t="n">
        <f aca="false">H126+H127</f>
        <v>0</v>
      </c>
      <c r="I125" s="43" t="n">
        <v>0</v>
      </c>
      <c r="J125" s="42" t="n">
        <f aca="false">J126+J127</f>
        <v>0</v>
      </c>
      <c r="K125" s="42" t="n">
        <f aca="false">K126+K127</f>
        <v>0</v>
      </c>
      <c r="L125" s="43" t="n">
        <v>0</v>
      </c>
      <c r="M125" s="42" t="n">
        <f aca="false">M126+M127</f>
        <v>0</v>
      </c>
      <c r="N125" s="42" t="n">
        <f aca="false">N126+N127</f>
        <v>0</v>
      </c>
      <c r="O125" s="43" t="n">
        <v>0</v>
      </c>
    </row>
    <row r="126" customFormat="false" ht="35.8" hidden="false" customHeight="false" outlineLevel="0" collapsed="false">
      <c r="A126" s="62" t="s">
        <v>125</v>
      </c>
      <c r="B126" s="46" t="s">
        <v>134</v>
      </c>
      <c r="C126" s="63" t="n">
        <v>5523.2</v>
      </c>
      <c r="D126" s="64" t="n">
        <v>0</v>
      </c>
      <c r="E126" s="64" t="n">
        <v>0</v>
      </c>
      <c r="F126" s="48" t="n">
        <v>0</v>
      </c>
      <c r="G126" s="61" t="n">
        <v>0</v>
      </c>
      <c r="H126" s="61" t="n">
        <v>0</v>
      </c>
      <c r="I126" s="48" t="n">
        <v>0</v>
      </c>
      <c r="J126" s="47" t="n">
        <v>0</v>
      </c>
      <c r="K126" s="47" t="n">
        <v>0</v>
      </c>
      <c r="L126" s="48" t="n">
        <v>0</v>
      </c>
      <c r="M126" s="47" t="n">
        <v>0</v>
      </c>
      <c r="N126" s="47" t="n">
        <v>0</v>
      </c>
      <c r="O126" s="48" t="n">
        <v>0</v>
      </c>
    </row>
    <row r="127" customFormat="false" ht="91.5" hidden="false" customHeight="false" outlineLevel="0" collapsed="false">
      <c r="A127" s="65" t="s">
        <v>135</v>
      </c>
      <c r="B127" s="46" t="s">
        <v>136</v>
      </c>
      <c r="C127" s="63" t="n">
        <v>35412.7</v>
      </c>
      <c r="D127" s="63" t="n">
        <v>35412.7</v>
      </c>
      <c r="E127" s="63" t="n">
        <v>35412.7</v>
      </c>
      <c r="F127" s="66" t="n">
        <f aca="false">E127/D127</f>
        <v>1</v>
      </c>
      <c r="G127" s="67" t="n">
        <v>0</v>
      </c>
      <c r="H127" s="67" t="n">
        <v>0</v>
      </c>
      <c r="I127" s="66" t="n">
        <v>0</v>
      </c>
      <c r="J127" s="63" t="n">
        <v>0</v>
      </c>
      <c r="K127" s="63" t="n">
        <v>0</v>
      </c>
      <c r="L127" s="66" t="n">
        <v>0</v>
      </c>
      <c r="M127" s="63" t="n">
        <v>0</v>
      </c>
      <c r="N127" s="63" t="n">
        <v>0</v>
      </c>
      <c r="O127" s="66" t="n">
        <v>0</v>
      </c>
    </row>
    <row r="128" customFormat="false" ht="46.25" hidden="false" customHeight="false" outlineLevel="0" collapsed="false">
      <c r="A128" s="40" t="n">
        <v>19</v>
      </c>
      <c r="B128" s="41" t="s">
        <v>137</v>
      </c>
      <c r="C128" s="42" t="n">
        <f aca="false">C129</f>
        <v>4369.7</v>
      </c>
      <c r="D128" s="42" t="n">
        <f aca="false">D129</f>
        <v>0</v>
      </c>
      <c r="E128" s="42" t="n">
        <f aca="false">E129</f>
        <v>0</v>
      </c>
      <c r="F128" s="43" t="n">
        <v>0</v>
      </c>
      <c r="G128" s="42" t="n">
        <f aca="false">G129</f>
        <v>279</v>
      </c>
      <c r="H128" s="42" t="n">
        <f aca="false">H129</f>
        <v>0</v>
      </c>
      <c r="I128" s="43" t="n">
        <v>0</v>
      </c>
      <c r="J128" s="42" t="n">
        <f aca="false">J129</f>
        <v>469.9</v>
      </c>
      <c r="K128" s="42" t="n">
        <f aca="false">K129</f>
        <v>0</v>
      </c>
      <c r="L128" s="43" t="n">
        <v>0</v>
      </c>
      <c r="M128" s="42" t="n">
        <f aca="false">M129</f>
        <v>0</v>
      </c>
      <c r="N128" s="42" t="n">
        <f aca="false">N129</f>
        <v>0</v>
      </c>
      <c r="O128" s="43" t="n">
        <v>0</v>
      </c>
    </row>
    <row r="129" customFormat="false" ht="25.85" hidden="false" customHeight="false" outlineLevel="0" collapsed="false">
      <c r="A129" s="65" t="s">
        <v>125</v>
      </c>
      <c r="B129" s="68" t="s">
        <v>138</v>
      </c>
      <c r="C129" s="63" t="n">
        <v>4369.7</v>
      </c>
      <c r="D129" s="63" t="n">
        <v>0</v>
      </c>
      <c r="E129" s="63" t="n">
        <v>0</v>
      </c>
      <c r="F129" s="66" t="n">
        <v>0</v>
      </c>
      <c r="G129" s="63" t="n">
        <v>279</v>
      </c>
      <c r="H129" s="63" t="n">
        <v>0</v>
      </c>
      <c r="I129" s="66" t="n">
        <v>0</v>
      </c>
      <c r="J129" s="63" t="n">
        <v>469.9</v>
      </c>
      <c r="K129" s="63" t="n">
        <v>0</v>
      </c>
      <c r="L129" s="66" t="n">
        <v>0</v>
      </c>
      <c r="M129" s="63" t="n">
        <v>0</v>
      </c>
      <c r="N129" s="63" t="n">
        <v>0</v>
      </c>
      <c r="O129" s="66" t="n">
        <v>0</v>
      </c>
      <c r="Q129" s="57"/>
    </row>
    <row r="130" customFormat="false" ht="46.25" hidden="false" customHeight="false" outlineLevel="0" collapsed="false">
      <c r="A130" s="40" t="n">
        <v>20</v>
      </c>
      <c r="B130" s="41" t="s">
        <v>139</v>
      </c>
      <c r="C130" s="42" t="n">
        <f aca="false">C131</f>
        <v>3200.4</v>
      </c>
      <c r="D130" s="42" t="n">
        <f aca="false">D131</f>
        <v>0</v>
      </c>
      <c r="E130" s="42" t="n">
        <f aca="false">E131</f>
        <v>0</v>
      </c>
      <c r="F130" s="43" t="n">
        <v>0</v>
      </c>
      <c r="G130" s="42" t="n">
        <f aca="false">G131</f>
        <v>204.281</v>
      </c>
      <c r="H130" s="42" t="n">
        <f aca="false">H131</f>
        <v>0</v>
      </c>
      <c r="I130" s="43" t="n">
        <v>0</v>
      </c>
      <c r="J130" s="42" t="n">
        <f aca="false">J131</f>
        <v>0</v>
      </c>
      <c r="K130" s="42" t="n">
        <f aca="false">K131</f>
        <v>0</v>
      </c>
      <c r="L130" s="43" t="n">
        <v>0</v>
      </c>
      <c r="M130" s="42" t="n">
        <f aca="false">M131</f>
        <v>0</v>
      </c>
      <c r="N130" s="42" t="n">
        <f aca="false">N131</f>
        <v>0</v>
      </c>
      <c r="O130" s="43" t="n">
        <v>0</v>
      </c>
    </row>
    <row r="131" customFormat="false" ht="46.75" hidden="false" customHeight="false" outlineLevel="0" collapsed="false">
      <c r="A131" s="65" t="s">
        <v>125</v>
      </c>
      <c r="B131" s="2" t="s">
        <v>140</v>
      </c>
      <c r="C131" s="63" t="n">
        <v>3200.4</v>
      </c>
      <c r="D131" s="63" t="n">
        <v>0</v>
      </c>
      <c r="E131" s="63" t="n">
        <v>0</v>
      </c>
      <c r="F131" s="66" t="n">
        <v>0</v>
      </c>
      <c r="G131" s="63" t="n">
        <v>204.281</v>
      </c>
      <c r="H131" s="63" t="n">
        <v>0</v>
      </c>
      <c r="I131" s="66" t="n">
        <v>0</v>
      </c>
      <c r="J131" s="63" t="n">
        <v>0</v>
      </c>
      <c r="K131" s="63" t="n">
        <v>0</v>
      </c>
      <c r="L131" s="66" t="n">
        <v>0</v>
      </c>
      <c r="M131" s="63" t="n">
        <v>0</v>
      </c>
      <c r="N131" s="63" t="n">
        <v>0</v>
      </c>
      <c r="O131" s="66" t="n">
        <v>0</v>
      </c>
    </row>
    <row r="132" customFormat="false" ht="35.8" hidden="false" customHeight="false" outlineLevel="0" collapsed="false">
      <c r="A132" s="40" t="n">
        <v>21</v>
      </c>
      <c r="B132" s="41" t="s">
        <v>141</v>
      </c>
      <c r="C132" s="42" t="n">
        <f aca="false">C133+C134+C135+C137+C136</f>
        <v>42568.1</v>
      </c>
      <c r="D132" s="42" t="n">
        <f aca="false">D133+D134+D135+D137+D136</f>
        <v>0</v>
      </c>
      <c r="E132" s="42" t="n">
        <f aca="false">E133+E134+E135+E137+E136</f>
        <v>0</v>
      </c>
      <c r="F132" s="43" t="n">
        <v>0</v>
      </c>
      <c r="G132" s="42" t="n">
        <f aca="false">G133+G134+G135+G137+G136</f>
        <v>2717.0975</v>
      </c>
      <c r="H132" s="42" t="n">
        <f aca="false">H133+H134+H135+H137+H136</f>
        <v>0</v>
      </c>
      <c r="I132" s="43" t="n">
        <v>0</v>
      </c>
      <c r="J132" s="42" t="n">
        <f aca="false">J133+J134+J135+J137+J136</f>
        <v>0</v>
      </c>
      <c r="K132" s="42" t="n">
        <f aca="false">K133+K134+K135+K137+K136</f>
        <v>0</v>
      </c>
      <c r="L132" s="43" t="n">
        <v>0</v>
      </c>
      <c r="M132" s="42" t="n">
        <f aca="false">M133+M134+M135+M137+M136</f>
        <v>0</v>
      </c>
      <c r="N132" s="42" t="n">
        <f aca="false">N133+N134+N135+N137+N136</f>
        <v>0</v>
      </c>
      <c r="O132" s="43" t="n">
        <v>0</v>
      </c>
    </row>
    <row r="133" customFormat="false" ht="69.65" hidden="false" customHeight="false" outlineLevel="0" collapsed="false">
      <c r="A133" s="65" t="s">
        <v>125</v>
      </c>
      <c r="B133" s="46" t="s">
        <v>142</v>
      </c>
      <c r="C133" s="63" t="n">
        <v>8370.9</v>
      </c>
      <c r="D133" s="63" t="n">
        <v>0</v>
      </c>
      <c r="E133" s="63" t="n">
        <v>0</v>
      </c>
      <c r="F133" s="66" t="n">
        <v>0</v>
      </c>
      <c r="G133" s="63" t="n">
        <v>534.3</v>
      </c>
      <c r="H133" s="63" t="n">
        <v>0</v>
      </c>
      <c r="I133" s="66" t="n">
        <f aca="false">H133/G133</f>
        <v>0</v>
      </c>
      <c r="J133" s="63" t="n">
        <v>0</v>
      </c>
      <c r="K133" s="63" t="n">
        <v>0</v>
      </c>
      <c r="L133" s="66" t="n">
        <v>0</v>
      </c>
      <c r="M133" s="63" t="n">
        <v>0</v>
      </c>
      <c r="N133" s="63" t="n">
        <v>0</v>
      </c>
      <c r="O133" s="66" t="n">
        <v>0</v>
      </c>
    </row>
    <row r="134" customFormat="false" ht="57.7" hidden="false" customHeight="false" outlineLevel="0" collapsed="false">
      <c r="A134" s="65" t="s">
        <v>135</v>
      </c>
      <c r="B134" s="53" t="s">
        <v>143</v>
      </c>
      <c r="C134" s="63" t="n">
        <v>7312.8</v>
      </c>
      <c r="D134" s="63" t="n">
        <v>0</v>
      </c>
      <c r="E134" s="63" t="n">
        <v>0</v>
      </c>
      <c r="F134" s="66" t="n">
        <v>0</v>
      </c>
      <c r="G134" s="63" t="n">
        <v>466.77</v>
      </c>
      <c r="H134" s="63" t="n">
        <v>0</v>
      </c>
      <c r="I134" s="66" t="n">
        <v>0</v>
      </c>
      <c r="J134" s="63" t="n">
        <v>0</v>
      </c>
      <c r="K134" s="63" t="n">
        <v>0</v>
      </c>
      <c r="L134" s="66" t="n">
        <v>0</v>
      </c>
      <c r="M134" s="63" t="n">
        <v>0</v>
      </c>
      <c r="N134" s="63" t="n">
        <v>0</v>
      </c>
      <c r="O134" s="66" t="n">
        <v>0</v>
      </c>
    </row>
    <row r="135" customFormat="false" ht="57.7" hidden="false" customHeight="false" outlineLevel="0" collapsed="false">
      <c r="A135" s="65" t="s">
        <v>144</v>
      </c>
      <c r="B135" s="53" t="s">
        <v>145</v>
      </c>
      <c r="C135" s="63" t="n">
        <v>7312.8</v>
      </c>
      <c r="D135" s="63" t="n">
        <v>0</v>
      </c>
      <c r="E135" s="63" t="n">
        <v>0</v>
      </c>
      <c r="F135" s="66" t="n">
        <v>0</v>
      </c>
      <c r="G135" s="63" t="n">
        <v>466.7745</v>
      </c>
      <c r="H135" s="63" t="n">
        <v>0</v>
      </c>
      <c r="I135" s="66" t="n">
        <f aca="false">H135/G135</f>
        <v>0</v>
      </c>
      <c r="J135" s="63" t="n">
        <v>0</v>
      </c>
      <c r="K135" s="63" t="n">
        <v>0</v>
      </c>
      <c r="L135" s="66" t="n">
        <v>0</v>
      </c>
      <c r="M135" s="63" t="n">
        <v>0</v>
      </c>
      <c r="N135" s="63" t="n">
        <v>0</v>
      </c>
      <c r="O135" s="66" t="n">
        <v>0</v>
      </c>
    </row>
    <row r="136" customFormat="false" ht="68.65" hidden="false" customHeight="false" outlineLevel="0" collapsed="false">
      <c r="A136" s="65" t="s">
        <v>146</v>
      </c>
      <c r="B136" s="53" t="s">
        <v>147</v>
      </c>
      <c r="C136" s="63" t="n">
        <v>4625</v>
      </c>
      <c r="D136" s="63" t="n">
        <v>0</v>
      </c>
      <c r="E136" s="63" t="n">
        <v>0</v>
      </c>
      <c r="F136" s="66" t="n">
        <v>0</v>
      </c>
      <c r="G136" s="63" t="n">
        <v>295.213</v>
      </c>
      <c r="H136" s="63" t="n">
        <v>0</v>
      </c>
      <c r="I136" s="66" t="n">
        <f aca="false">H136*100/G136</f>
        <v>0</v>
      </c>
      <c r="J136" s="63" t="n">
        <v>0</v>
      </c>
      <c r="K136" s="63" t="n">
        <v>0</v>
      </c>
      <c r="L136" s="66" t="n">
        <v>0</v>
      </c>
      <c r="M136" s="63" t="n">
        <v>0</v>
      </c>
      <c r="N136" s="63" t="n">
        <v>0</v>
      </c>
      <c r="O136" s="66" t="n">
        <v>0</v>
      </c>
    </row>
    <row r="137" customFormat="false" ht="35.05" hidden="false" customHeight="false" outlineLevel="0" collapsed="false">
      <c r="A137" s="65" t="s">
        <v>148</v>
      </c>
      <c r="B137" s="46" t="s">
        <v>149</v>
      </c>
      <c r="C137" s="63" t="n">
        <v>14946.6</v>
      </c>
      <c r="D137" s="63" t="n">
        <v>0</v>
      </c>
      <c r="E137" s="63" t="n">
        <v>0</v>
      </c>
      <c r="F137" s="66" t="n">
        <v>0</v>
      </c>
      <c r="G137" s="63" t="n">
        <v>954.04</v>
      </c>
      <c r="H137" s="63" t="n">
        <v>0</v>
      </c>
      <c r="I137" s="66" t="n">
        <v>0</v>
      </c>
      <c r="J137" s="63" t="n">
        <v>0</v>
      </c>
      <c r="K137" s="63" t="n">
        <v>0</v>
      </c>
      <c r="L137" s="66" t="n">
        <v>0</v>
      </c>
      <c r="M137" s="63" t="n">
        <v>0</v>
      </c>
      <c r="N137" s="63" t="n">
        <v>0</v>
      </c>
      <c r="O137" s="66" t="n">
        <v>0</v>
      </c>
    </row>
    <row r="138" customFormat="false" ht="17.35" hidden="false" customHeight="false" outlineLevel="0" collapsed="false">
      <c r="C138" s="0"/>
      <c r="D138" s="0"/>
      <c r="E138" s="0"/>
      <c r="F138" s="0"/>
      <c r="G138" s="0"/>
      <c r="H138" s="0"/>
      <c r="I138" s="0"/>
      <c r="J138" s="0"/>
      <c r="K138" s="0"/>
      <c r="L138" s="0"/>
      <c r="M138" s="0"/>
      <c r="N138" s="0"/>
    </row>
    <row r="139" customFormat="false" ht="17.35" hidden="false" customHeight="false" outlineLevel="0" collapsed="false">
      <c r="C139" s="0"/>
      <c r="D139" s="0"/>
      <c r="E139" s="0"/>
      <c r="F139" s="0"/>
      <c r="G139" s="0"/>
      <c r="H139" s="0"/>
      <c r="I139" s="0"/>
      <c r="J139" s="0"/>
      <c r="K139" s="0"/>
      <c r="L139" s="0"/>
      <c r="M139" s="0"/>
      <c r="N139" s="0"/>
    </row>
    <row r="140" customFormat="false" ht="32.8" hidden="false" customHeight="true" outlineLevel="0" collapsed="false">
      <c r="B140" s="69" t="s">
        <v>150</v>
      </c>
      <c r="C140" s="69"/>
      <c r="D140" s="69"/>
      <c r="E140" s="0"/>
      <c r="F140" s="70" t="s">
        <v>151</v>
      </c>
      <c r="G140" s="70"/>
      <c r="H140" s="0"/>
      <c r="I140" s="0"/>
      <c r="J140" s="0"/>
      <c r="K140" s="0"/>
      <c r="L140" s="0"/>
      <c r="M140" s="0"/>
      <c r="N140" s="0"/>
    </row>
    <row r="141" customFormat="false" ht="12.8" hidden="false" customHeight="false" outlineLevel="0" collapsed="false">
      <c r="F141" s="71"/>
      <c r="G141" s="72"/>
      <c r="H141" s="72"/>
    </row>
    <row r="142" customFormat="false" ht="12.8" hidden="false" customHeight="false" outlineLevel="0" collapsed="false">
      <c r="F142" s="71"/>
      <c r="G142" s="72"/>
      <c r="H142" s="72"/>
    </row>
    <row r="143" customFormat="false" ht="12.8" hidden="false" customHeight="false" outlineLevel="0" collapsed="false">
      <c r="F143" s="71"/>
      <c r="G143" s="72"/>
      <c r="H143" s="72"/>
    </row>
    <row r="144" customFormat="false" ht="12.8" hidden="false" customHeight="false" outlineLevel="0" collapsed="false">
      <c r="F144" s="71"/>
      <c r="G144" s="72"/>
      <c r="H144" s="72"/>
    </row>
    <row r="145" customFormat="false" ht="12.8" hidden="false" customHeight="false" outlineLevel="0" collapsed="false">
      <c r="F145" s="71"/>
      <c r="G145" s="72"/>
      <c r="H145" s="72"/>
    </row>
    <row r="146" customFormat="false" ht="12.8" hidden="false" customHeight="false" outlineLevel="0" collapsed="false">
      <c r="F146" s="71"/>
      <c r="G146" s="72"/>
      <c r="H146" s="72"/>
    </row>
    <row r="147" customFormat="false" ht="12.8" hidden="false" customHeight="false" outlineLevel="0" collapsed="false">
      <c r="F147" s="71"/>
      <c r="G147" s="72"/>
      <c r="H147" s="72"/>
    </row>
    <row r="148" customFormat="false" ht="12.8" hidden="false" customHeight="false" outlineLevel="0" collapsed="false">
      <c r="F148" s="71"/>
      <c r="G148" s="72"/>
      <c r="H148" s="72"/>
    </row>
    <row r="149" customFormat="false" ht="12.8" hidden="false" customHeight="false" outlineLevel="0" collapsed="false">
      <c r="F149" s="71"/>
      <c r="G149" s="72"/>
      <c r="H149" s="72"/>
    </row>
    <row r="150" customFormat="false" ht="12.8" hidden="false" customHeight="false" outlineLevel="0" collapsed="false">
      <c r="F150" s="71"/>
      <c r="G150" s="72"/>
      <c r="H150" s="72"/>
    </row>
    <row r="151" customFormat="false" ht="12.8" hidden="false" customHeight="false" outlineLevel="0" collapsed="false">
      <c r="F151" s="71"/>
      <c r="G151" s="72"/>
      <c r="H151" s="72"/>
    </row>
    <row r="152" customFormat="false" ht="12.8" hidden="false" customHeight="false" outlineLevel="0" collapsed="false">
      <c r="F152" s="71"/>
      <c r="G152" s="72"/>
      <c r="H152" s="72"/>
    </row>
    <row r="153" customFormat="false" ht="12.8" hidden="false" customHeight="false" outlineLevel="0" collapsed="false">
      <c r="F153" s="71"/>
      <c r="G153" s="72"/>
      <c r="H153" s="72"/>
    </row>
    <row r="154" customFormat="false" ht="12.8" hidden="false" customHeight="false" outlineLevel="0" collapsed="false">
      <c r="F154" s="71"/>
      <c r="G154" s="72"/>
      <c r="H154" s="72"/>
    </row>
    <row r="155" customFormat="false" ht="12.8" hidden="false" customHeight="false" outlineLevel="0" collapsed="false">
      <c r="F155" s="71"/>
      <c r="G155" s="72"/>
      <c r="H155" s="72"/>
    </row>
    <row r="156" customFormat="false" ht="12.8" hidden="false" customHeight="false" outlineLevel="0" collapsed="false">
      <c r="F156" s="71"/>
      <c r="G156" s="72"/>
      <c r="H156" s="72"/>
    </row>
    <row r="157" customFormat="false" ht="12.8" hidden="false" customHeight="false" outlineLevel="0" collapsed="false">
      <c r="F157" s="71"/>
      <c r="G157" s="72"/>
      <c r="H157" s="72"/>
    </row>
    <row r="158" customFormat="false" ht="12.8" hidden="false" customHeight="false" outlineLevel="0" collapsed="false">
      <c r="F158" s="71"/>
      <c r="G158" s="72"/>
      <c r="H158" s="72"/>
    </row>
    <row r="159" customFormat="false" ht="12.8" hidden="false" customHeight="false" outlineLevel="0" collapsed="false">
      <c r="F159" s="71"/>
      <c r="G159" s="72"/>
      <c r="H159" s="72"/>
    </row>
    <row r="160" customFormat="false" ht="12.8" hidden="false" customHeight="false" outlineLevel="0" collapsed="false">
      <c r="F160" s="71"/>
      <c r="G160" s="72"/>
      <c r="H160" s="72"/>
    </row>
    <row r="161" customFormat="false" ht="12.8" hidden="false" customHeight="false" outlineLevel="0" collapsed="false">
      <c r="F161" s="71"/>
      <c r="G161" s="72"/>
      <c r="H161" s="72"/>
    </row>
    <row r="162" customFormat="false" ht="12.8" hidden="false" customHeight="false" outlineLevel="0" collapsed="false">
      <c r="F162" s="71"/>
      <c r="G162" s="72"/>
      <c r="H162" s="72"/>
    </row>
    <row r="163" customFormat="false" ht="12.8" hidden="false" customHeight="false" outlineLevel="0" collapsed="false">
      <c r="F163" s="71"/>
      <c r="G163" s="72"/>
      <c r="H163" s="72"/>
    </row>
    <row r="164" customFormat="false" ht="12.8" hidden="false" customHeight="false" outlineLevel="0" collapsed="false">
      <c r="F164" s="71"/>
      <c r="G164" s="72"/>
      <c r="H164" s="72"/>
    </row>
    <row r="165" customFormat="false" ht="12.8" hidden="false" customHeight="false" outlineLevel="0" collapsed="false">
      <c r="G165" s="72"/>
      <c r="H165" s="72"/>
    </row>
    <row r="166" customFormat="false" ht="12.8" hidden="false" customHeight="false" outlineLevel="0" collapsed="false">
      <c r="G166" s="72"/>
      <c r="H166" s="72"/>
    </row>
    <row r="167" customFormat="false" ht="12.8" hidden="false" customHeight="false" outlineLevel="0" collapsed="false">
      <c r="G167" s="72"/>
      <c r="H167" s="72"/>
    </row>
  </sheetData>
  <mergeCells count="14">
    <mergeCell ref="A2:O2"/>
    <mergeCell ref="D4:E4"/>
    <mergeCell ref="G4:I4"/>
    <mergeCell ref="D5:E5"/>
    <mergeCell ref="G5:I5"/>
    <mergeCell ref="A8:A10"/>
    <mergeCell ref="B8:B10"/>
    <mergeCell ref="C8:O8"/>
    <mergeCell ref="C9:F9"/>
    <mergeCell ref="G9:I9"/>
    <mergeCell ref="J9:L9"/>
    <mergeCell ref="M9:O9"/>
    <mergeCell ref="B140:D140"/>
    <mergeCell ref="F140:G140"/>
  </mergeCells>
  <printOptions headings="false" gridLines="false" gridLinesSet="true" horizontalCentered="true" verticalCentered="false"/>
  <pageMargins left="0.39375" right="0.39375" top="0.590972222222222" bottom="0.39375" header="0.315277777777778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5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16951</TotalTime>
  <Application>LibreOffice/7.0.1.2$Windows_X86_64 LibreOffice_project/7cbcfc562f6eb6708b5ff7d7397325de9e764452</Application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2012-12-24T07:36:17Z</dcterms:created>
  <dc:creator>Засова Е. С.</dc:creator>
  <dc:description/>
  <dc:language>ru-RU</dc:language>
  <cp:lastModifiedBy/>
  <cp:lastPrinted>2023-04-24T17:15:07Z</cp:lastPrinted>
  <dcterms:modified xsi:type="dcterms:W3CDTF">2023-05-26T12:37:54Z</dcterms:modified>
  <cp:revision>3349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АППП в ЦФО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